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20" windowHeight="12660" activeTab="0"/>
  </bookViews>
  <sheets>
    <sheet name="Sheet1" sheetId="1" r:id="rId1"/>
    <sheet name="Sheet2" sheetId="2" r:id="rId2"/>
    <sheet name="Sheet3" sheetId="3" r:id="rId3"/>
  </sheets>
  <definedNames>
    <definedName name="_xlnm.Print_Titles" localSheetId="0">'Sheet1'!$1:$3</definedName>
  </definedNames>
  <calcPr fullCalcOnLoad="1"/>
</workbook>
</file>

<file path=xl/sharedStrings.xml><?xml version="1.0" encoding="utf-8"?>
<sst xmlns="http://schemas.openxmlformats.org/spreadsheetml/2006/main" count="76" uniqueCount="67">
  <si>
    <t>Total, All States and Territories</t>
  </si>
  <si>
    <t>Alabama</t>
  </si>
  <si>
    <t>Alaska</t>
  </si>
  <si>
    <t>Arizona</t>
  </si>
  <si>
    <t>Arkansas</t>
  </si>
  <si>
    <t>California</t>
  </si>
  <si>
    <t>Colorado</t>
  </si>
  <si>
    <t>Connecticut</t>
  </si>
  <si>
    <t>DC</t>
  </si>
  <si>
    <t>Delaware</t>
  </si>
  <si>
    <t>Florida</t>
  </si>
  <si>
    <t>Georgia</t>
  </si>
  <si>
    <t>Hawaii</t>
  </si>
  <si>
    <t>Idaho</t>
  </si>
  <si>
    <t>Illinois</t>
  </si>
  <si>
    <t>Indiana</t>
  </si>
  <si>
    <t>Iowa</t>
  </si>
  <si>
    <t>Kansas</t>
  </si>
  <si>
    <t>Kentucky</t>
  </si>
  <si>
    <t>Louisiana</t>
  </si>
  <si>
    <t>Maine</t>
  </si>
  <si>
    <t>Maryland</t>
  </si>
  <si>
    <t>Massachusetts</t>
  </si>
  <si>
    <t>Michigan</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</si>
  <si>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</si>
  <si>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</si>
  <si>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</si>
  <si>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</si>
  <si>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</si>
  <si>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</si>
  <si>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</si>
  <si>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</si>
  <si>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</si>
  <si>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</si>
  <si>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</si>
  <si>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</si>
  <si>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</si>
  <si>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</si>
  <si>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</si>
  <si>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</si>
  <si>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</si>
  <si>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</si>
  <si>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</si>
  <si>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</si>
  <si>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</si>
  <si>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</si>
  <si>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</si>
  <si>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</si>
  <si>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</si>
  <si>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</si>
  <si>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</si>
  <si>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</si>
  <si>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American Samoa</t>
  </si>
  <si>
    <t>Guam</t>
  </si>
  <si>
    <t>Puerto Rico</t>
  </si>
  <si>
    <t>U.S. Virgin Islands</t>
  </si>
  <si>
    <t>Northern Marianas</t>
  </si>
  <si>
    <t>Funding Level</t>
  </si>
  <si>
    <t>Number of Participants in Paid Community Service Employment</t>
  </si>
  <si>
    <t>Current FY2010</t>
  </si>
  <si>
    <t>Number of Authorized Positions/Slots</t>
  </si>
  <si>
    <t>Number of Paid Hours Serving the Community, Total</t>
  </si>
  <si>
    <t>Final Fiscal Year 2011 Continuing Resolution Level unveiled April 12, 2011</t>
  </si>
  <si>
    <t>Impact</t>
  </si>
  <si>
    <t>Impact of Final Fiscal Year 2011 Continuing Resolution Cuts for Community Service Employment for Older Americans (also known as SCSEP)</t>
  </si>
  <si>
    <t>FY2010 Estimates without CAA Funds</t>
  </si>
  <si>
    <r>
      <t>Notes:</t>
    </r>
    <r>
      <rPr>
        <sz val="11"/>
        <rFont val="Verdana"/>
        <family val="2"/>
      </rPr>
      <t xml:space="preserve">
DOL's Community Service Employment Program for Older Americans, also known as the Senior Community Service Employment Program (or SCSEP), is authorized by Title V of the Older Americans Act.  Estimates of Funding Allocations are based on USDOL-ETA TEGL 28-09, SCSEP PY2010 Planning Instructions and Allotments (May 2010). Estimate of the SCSEP Service Level is taken from the FY2012 Congressional Budget Justification for SCSEP, USDOL-ETA (Feb. 2011). Estimates of Paid Hours Serving the Community are based on SCSEP Final QPR for PY2009. Estimates of FY2010 State SCSEP funding allocations are based on SCSEP Q2 QPR for PY2010.
Prepared by Senior Service America, Inc. 4/12/2011.</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</si>
</sst>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 numFmtId="165" formatCode="&quot;$&quot;#,##0.00"/>
    <numFmt numFmtId="166" formatCode="_(&quot;$&quot;* #,##0_);_(&quot;$&quot;* \(#,##0\);_(&quot;$&quot;* &quot;-&quot;??_);_(@_)"/>
    <numFmt numFmtId="167" formatCode="&quot;Yes&quot;;&quot;Yes&quot;;&quot;No&quot;"/>
    <numFmt numFmtId="168" formatCode="&quot;True&quot;;&quot;True&quot;;&quot;False&quot;"/>
    <numFmt numFmtId="169" formatCode="&quot;On&quot;;&quot;On&quot;;&quot;Off&quot;"/>
    <numFmt numFmtId="170" formatCode="[$€-2]\ #,##0.00_);[Red]\([$€-2]\ #,##0.00\)"/>
  </numFmts>
  <fonts count="6">
    <font>
      <sz val="10"/>
      <name val="Arial"/>
      <family val="0"/>
    </font>
    <font>
      <b/>
      <sz val="10"/>
      <name val="Verdana"/>
      <family val="2"/>
    </font>
    <font>
      <sz val="10"/>
      <name val="Verdana"/>
      <family val="2"/>
    </font>
    <font>
      <sz val="8"/>
      <name val="Arial"/>
      <family val="0"/>
    </font>
    <font>
      <b/>
      <u val="single"/>
      <sz val="11"/>
      <name val="Verdana"/>
      <family val="2"/>
    </font>
    <font>
      <sz val="11"/>
      <name val="Verdana"/>
      <family val="2"/>
    </font>
  </fonts>
  <fills count="2">
    <fill>
      <patternFill/>
    </fill>
    <fill>
      <patternFill patternType="gray125"/>
    </fill>
  </fills>
  <borders count="28">
    <border>
      <left/>
      <right/>
      <top/>
      <bottom/>
      <diagonal/>
    </border>
    <border>
      <left style="medium"/>
      <right style="thin"/>
      <top style="medium"/>
      <bottom>
        <color indexed="63"/>
      </bottom>
    </border>
    <border>
      <left style="medium"/>
      <right style="medium"/>
      <top style="thin"/>
      <bottom style="thin"/>
    </border>
    <border>
      <left style="medium"/>
      <right style="medium"/>
      <top style="thin"/>
      <bottom style="medium"/>
    </border>
    <border>
      <left style="thin"/>
      <right style="thin"/>
      <top style="medium"/>
      <bottom>
        <color indexed="63"/>
      </bottom>
    </border>
    <border>
      <left style="medium"/>
      <right style="thin"/>
      <top style="thin"/>
      <bottom style="thin"/>
    </border>
    <border>
      <left style="thin"/>
      <right style="thin"/>
      <top style="thin"/>
      <bottom style="thin"/>
    </border>
    <border>
      <left style="medium"/>
      <right style="thin"/>
      <top style="thin"/>
      <bottom style="medium"/>
    </border>
    <border>
      <left style="thin"/>
      <right style="thin"/>
      <top style="thin"/>
      <bottom style="medium"/>
    </border>
    <border>
      <left style="medium"/>
      <right style="medium"/>
      <top style="medium"/>
      <bottom style="thin"/>
    </border>
    <border>
      <left style="thin"/>
      <right style="thin"/>
      <top style="medium"/>
      <bottom style="thin"/>
    </border>
    <border>
      <left style="medium"/>
      <right style="thin"/>
      <top style="medium"/>
      <bottom style="thin"/>
    </border>
    <border>
      <left style="medium"/>
      <right>
        <color indexed="63"/>
      </right>
      <top style="medium"/>
      <bottom style="thin"/>
    </border>
    <border>
      <left style="medium"/>
      <right>
        <color indexed="63"/>
      </right>
      <top style="thin"/>
      <bottom style="thin"/>
    </border>
    <border>
      <left style="medium"/>
      <right>
        <color indexed="63"/>
      </right>
      <top style="thin"/>
      <bottom style="medium"/>
    </border>
    <border>
      <left style="thin"/>
      <right style="thin"/>
      <top>
        <color indexed="63"/>
      </top>
      <bottom>
        <color indexed="63"/>
      </bottom>
    </border>
    <border>
      <left style="thin"/>
      <right style="medium"/>
      <top style="medium"/>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color indexed="63"/>
      </right>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style="medium"/>
      <top style="medium"/>
      <bottom>
        <color indexed="63"/>
      </bottom>
    </border>
    <border>
      <left style="medium"/>
      <right style="medium"/>
      <top>
        <color indexed="63"/>
      </top>
      <bottom>
        <color indexed="63"/>
      </bottom>
    </border>
    <border>
      <left>
        <color indexed="63"/>
      </left>
      <right style="medium"/>
      <top>
        <color indexed="63"/>
      </top>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83">
    <xf numFmtId="0" fontId="0" fillId="0" borderId="0" xfId="0" applyAlignment="1">
      <alignment/>
    </xf>
    <xf numFmtId="3" fontId="1" fillId="0" borderId="1" xfId="0" applyNumberFormat="1" applyFont="1" applyFill="1" applyBorder="1" applyAlignment="1">
      <alignment horizontal="center" vertical="center" wrapText="1"/>
    </xf>
    <xf numFmtId="0" fontId="2" fillId="0" borderId="0" xfId="0" applyFont="1" applyFill="1" applyAlignment="1">
      <alignment vertical="center" wrapText="1"/>
    </xf>
    <xf numFmtId="0" fontId="2" fillId="0" borderId="2" xfId="0" applyNumberFormat="1" applyFont="1" applyFill="1" applyBorder="1" applyAlignment="1">
      <alignment vertical="center" wrapText="1"/>
    </xf>
    <xf numFmtId="0" fontId="2" fillId="0" borderId="3" xfId="0" applyNumberFormat="1" applyFont="1" applyFill="1" applyBorder="1" applyAlignment="1">
      <alignment vertical="center" wrapText="1"/>
    </xf>
    <xf numFmtId="0" fontId="2" fillId="0" borderId="0" xfId="0" applyNumberFormat="1" applyFont="1" applyFill="1" applyBorder="1" applyAlignment="1">
      <alignment vertical="center" wrapText="1"/>
    </xf>
    <xf numFmtId="0" fontId="1" fillId="0" borderId="0" xfId="0" applyFont="1" applyFill="1" applyAlignment="1">
      <alignment vertical="center" wrapText="1"/>
    </xf>
    <xf numFmtId="164" fontId="1" fillId="0" borderId="1" xfId="0" applyNumberFormat="1" applyFont="1" applyFill="1" applyBorder="1" applyAlignment="1">
      <alignment horizontal="center" vertical="center" wrapText="1"/>
    </xf>
    <xf numFmtId="164" fontId="1" fillId="0" borderId="4" xfId="0" applyNumberFormat="1" applyFont="1" applyFill="1" applyBorder="1" applyAlignment="1">
      <alignment horizontal="center" vertical="center" wrapText="1"/>
    </xf>
    <xf numFmtId="3" fontId="2" fillId="0" borderId="5" xfId="15" applyNumberFormat="1" applyFont="1" applyFill="1" applyBorder="1" applyAlignment="1">
      <alignment horizontal="right" vertical="center" wrapText="1"/>
    </xf>
    <xf numFmtId="3" fontId="2" fillId="0" borderId="6" xfId="0" applyNumberFormat="1" applyFont="1" applyFill="1" applyBorder="1" applyAlignment="1">
      <alignment horizontal="right" vertical="center" wrapText="1"/>
    </xf>
    <xf numFmtId="3" fontId="2" fillId="0" borderId="6" xfId="15" applyNumberFormat="1" applyFont="1" applyFill="1" applyBorder="1" applyAlignment="1">
      <alignment horizontal="right" vertical="center" wrapText="1"/>
    </xf>
    <xf numFmtId="3" fontId="2" fillId="0" borderId="7" xfId="15" applyNumberFormat="1" applyFont="1" applyFill="1" applyBorder="1" applyAlignment="1">
      <alignment horizontal="right" vertical="center" wrapText="1"/>
    </xf>
    <xf numFmtId="3" fontId="2" fillId="0" borderId="8" xfId="0" applyNumberFormat="1" applyFont="1" applyFill="1" applyBorder="1" applyAlignment="1">
      <alignment horizontal="right" vertical="center" wrapText="1"/>
    </xf>
    <xf numFmtId="3" fontId="2" fillId="0" borderId="8" xfId="15" applyNumberFormat="1" applyFont="1" applyFill="1" applyBorder="1" applyAlignment="1">
      <alignment horizontal="right" vertical="center" wrapText="1"/>
    </xf>
    <xf numFmtId="3" fontId="2" fillId="0" borderId="0" xfId="0" applyNumberFormat="1" applyFont="1" applyFill="1" applyAlignment="1">
      <alignment horizontal="right" vertical="center" wrapText="1"/>
    </xf>
    <xf numFmtId="164" fontId="2" fillId="0" borderId="0" xfId="0" applyNumberFormat="1" applyFont="1" applyFill="1" applyAlignment="1">
      <alignment horizontal="right" vertical="center" wrapText="1"/>
    </xf>
    <xf numFmtId="0" fontId="1" fillId="0" borderId="0" xfId="0" applyFont="1" applyFill="1" applyAlignment="1">
      <alignment horizontal="center" vertical="center" wrapText="1"/>
    </xf>
    <xf numFmtId="164" fontId="2" fillId="0" borderId="0" xfId="15" applyNumberFormat="1" applyFont="1" applyFill="1" applyBorder="1" applyAlignment="1">
      <alignment horizontal="right" vertical="center" wrapText="1"/>
    </xf>
    <xf numFmtId="3" fontId="2" fillId="0" borderId="0" xfId="15" applyNumberFormat="1" applyFont="1" applyFill="1" applyBorder="1" applyAlignment="1">
      <alignment horizontal="right" vertical="center" wrapText="1"/>
    </xf>
    <xf numFmtId="3" fontId="2" fillId="0" borderId="0" xfId="0" applyNumberFormat="1" applyFont="1" applyFill="1" applyBorder="1" applyAlignment="1">
      <alignment horizontal="right" vertical="center" wrapText="1"/>
    </xf>
    <xf numFmtId="0" fontId="2" fillId="0" borderId="0" xfId="0" applyFont="1" applyFill="1" applyBorder="1" applyAlignment="1">
      <alignment vertical="center" wrapText="1"/>
    </xf>
    <xf numFmtId="0" fontId="2" fillId="0" borderId="9" xfId="0" applyNumberFormat="1" applyFont="1" applyFill="1" applyBorder="1" applyAlignment="1">
      <alignment vertical="center" wrapText="1"/>
    </xf>
    <xf numFmtId="164" fontId="2" fillId="0" borderId="10" xfId="15" applyNumberFormat="1" applyFont="1" applyFill="1" applyBorder="1" applyAlignment="1">
      <alignment horizontal="right" vertical="center" wrapText="1"/>
    </xf>
    <xf numFmtId="3" fontId="2" fillId="0" borderId="11" xfId="15" applyNumberFormat="1" applyFont="1" applyFill="1" applyBorder="1" applyAlignment="1">
      <alignment horizontal="right" vertical="center" wrapText="1"/>
    </xf>
    <xf numFmtId="3" fontId="2" fillId="0" borderId="10" xfId="0" applyNumberFormat="1" applyFont="1" applyFill="1" applyBorder="1" applyAlignment="1">
      <alignment horizontal="right" vertical="center" wrapText="1"/>
    </xf>
    <xf numFmtId="3" fontId="2" fillId="0" borderId="10" xfId="15" applyNumberFormat="1" applyFont="1" applyFill="1" applyBorder="1" applyAlignment="1">
      <alignment horizontal="right" vertical="center" wrapText="1"/>
    </xf>
    <xf numFmtId="164" fontId="2" fillId="0" borderId="6" xfId="15" applyNumberFormat="1" applyFont="1" applyFill="1" applyBorder="1" applyAlignment="1">
      <alignment horizontal="right" vertical="center" wrapText="1"/>
    </xf>
    <xf numFmtId="164" fontId="2" fillId="0" borderId="8" xfId="15" applyNumberFormat="1" applyFont="1" applyFill="1" applyBorder="1" applyAlignment="1">
      <alignment horizontal="right" vertical="center" wrapText="1"/>
    </xf>
    <xf numFmtId="0" fontId="2" fillId="0" borderId="12" xfId="0" applyNumberFormat="1" applyFont="1" applyFill="1" applyBorder="1" applyAlignment="1">
      <alignment vertical="center" wrapText="1"/>
    </xf>
    <xf numFmtId="0" fontId="2" fillId="0" borderId="13" xfId="0" applyNumberFormat="1" applyFont="1" applyFill="1" applyBorder="1" applyAlignment="1">
      <alignment vertical="center" wrapText="1"/>
    </xf>
    <xf numFmtId="0" fontId="2" fillId="0" borderId="13" xfId="0" applyFont="1" applyFill="1" applyBorder="1" applyAlignment="1">
      <alignment vertical="center"/>
    </xf>
    <xf numFmtId="0" fontId="2" fillId="0" borderId="14" xfId="0" applyNumberFormat="1" applyFont="1" applyFill="1" applyBorder="1" applyAlignment="1">
      <alignment vertical="center" wrapText="1"/>
    </xf>
    <xf numFmtId="3" fontId="2" fillId="0" borderId="11" xfId="0" applyNumberFormat="1" applyFont="1" applyFill="1" applyBorder="1" applyAlignment="1">
      <alignment horizontal="right" vertical="center" wrapText="1"/>
    </xf>
    <xf numFmtId="3" fontId="2" fillId="0" borderId="5" xfId="0" applyNumberFormat="1" applyFont="1" applyFill="1" applyBorder="1" applyAlignment="1">
      <alignment horizontal="right" vertical="center" wrapText="1"/>
    </xf>
    <xf numFmtId="3" fontId="2" fillId="0" borderId="7" xfId="0" applyNumberFormat="1" applyFont="1" applyFill="1" applyBorder="1" applyAlignment="1">
      <alignment horizontal="right" vertical="center" wrapText="1"/>
    </xf>
    <xf numFmtId="164" fontId="2" fillId="0" borderId="11" xfId="15" applyNumberFormat="1" applyFont="1" applyFill="1" applyBorder="1" applyAlignment="1">
      <alignment horizontal="right" vertical="center" wrapText="1"/>
    </xf>
    <xf numFmtId="164" fontId="2" fillId="0" borderId="5" xfId="15" applyNumberFormat="1" applyFont="1" applyFill="1" applyBorder="1" applyAlignment="1">
      <alignment horizontal="right" vertical="center" wrapText="1"/>
    </xf>
    <xf numFmtId="164" fontId="2" fillId="0" borderId="7" xfId="15" applyNumberFormat="1" applyFont="1" applyFill="1" applyBorder="1" applyAlignment="1">
      <alignment horizontal="right" vertical="center" wrapText="1"/>
    </xf>
    <xf numFmtId="164" fontId="1" fillId="0" borderId="1" xfId="0" applyNumberFormat="1" applyFont="1" applyFill="1" applyBorder="1" applyAlignment="1">
      <alignment horizontal="right" vertical="center" wrapText="1"/>
    </xf>
    <xf numFmtId="164" fontId="1" fillId="0" borderId="4" xfId="0" applyNumberFormat="1" applyFont="1" applyFill="1" applyBorder="1" applyAlignment="1">
      <alignment horizontal="right" vertical="center" wrapText="1"/>
    </xf>
    <xf numFmtId="3" fontId="1" fillId="0" borderId="1" xfId="0" applyNumberFormat="1" applyFont="1" applyFill="1" applyBorder="1" applyAlignment="1">
      <alignment horizontal="right" vertical="center" wrapText="1"/>
    </xf>
    <xf numFmtId="3" fontId="1" fillId="0" borderId="4" xfId="0" applyNumberFormat="1" applyFont="1" applyFill="1" applyBorder="1" applyAlignment="1">
      <alignment horizontal="right" vertical="center" wrapText="1"/>
    </xf>
    <xf numFmtId="3" fontId="1" fillId="0" borderId="4" xfId="15" applyNumberFormat="1" applyFont="1" applyFill="1" applyBorder="1" applyAlignment="1">
      <alignment horizontal="right" vertical="center" wrapText="1"/>
    </xf>
    <xf numFmtId="3" fontId="2" fillId="0" borderId="15" xfId="0" applyNumberFormat="1" applyFont="1" applyFill="1" applyBorder="1" applyAlignment="1">
      <alignment horizontal="right" vertical="center" wrapText="1"/>
    </xf>
    <xf numFmtId="6" fontId="1" fillId="0" borderId="16" xfId="0" applyNumberFormat="1" applyFont="1" applyFill="1" applyBorder="1" applyAlignment="1">
      <alignment horizontal="center" vertical="center" wrapText="1"/>
    </xf>
    <xf numFmtId="6" fontId="1" fillId="0" borderId="16" xfId="0" applyNumberFormat="1" applyFont="1" applyFill="1" applyBorder="1" applyAlignment="1">
      <alignment horizontal="right" vertical="center" wrapText="1"/>
    </xf>
    <xf numFmtId="6" fontId="2" fillId="0" borderId="17" xfId="15" applyNumberFormat="1" applyFont="1" applyFill="1" applyBorder="1" applyAlignment="1">
      <alignment horizontal="right" vertical="center" wrapText="1"/>
    </xf>
    <xf numFmtId="6" fontId="2" fillId="0" borderId="18" xfId="15" applyNumberFormat="1" applyFont="1" applyFill="1" applyBorder="1" applyAlignment="1">
      <alignment horizontal="right" vertical="center" wrapText="1"/>
    </xf>
    <xf numFmtId="6" fontId="2" fillId="0" borderId="19" xfId="15" applyNumberFormat="1" applyFont="1" applyFill="1" applyBorder="1" applyAlignment="1">
      <alignment horizontal="right" vertical="center" wrapText="1"/>
    </xf>
    <xf numFmtId="6" fontId="2" fillId="0" borderId="0" xfId="15" applyNumberFormat="1" applyFont="1" applyFill="1" applyBorder="1" applyAlignment="1">
      <alignment horizontal="right" vertical="center" wrapText="1"/>
    </xf>
    <xf numFmtId="6" fontId="2" fillId="0" borderId="0" xfId="0" applyNumberFormat="1" applyFont="1" applyFill="1" applyAlignment="1">
      <alignment horizontal="right" vertical="center" wrapText="1"/>
    </xf>
    <xf numFmtId="38" fontId="1" fillId="0" borderId="16" xfId="0" applyNumberFormat="1" applyFont="1" applyFill="1" applyBorder="1" applyAlignment="1">
      <alignment horizontal="center" vertical="center" wrapText="1"/>
    </xf>
    <xf numFmtId="38" fontId="1" fillId="0" borderId="16" xfId="0" applyNumberFormat="1" applyFont="1" applyFill="1" applyBorder="1" applyAlignment="1">
      <alignment horizontal="right" vertical="center" wrapText="1"/>
    </xf>
    <xf numFmtId="38" fontId="2" fillId="0" borderId="17" xfId="15" applyNumberFormat="1" applyFont="1" applyFill="1" applyBorder="1" applyAlignment="1">
      <alignment horizontal="right" vertical="center" wrapText="1"/>
    </xf>
    <xf numFmtId="38" fontId="2" fillId="0" borderId="18" xfId="15" applyNumberFormat="1" applyFont="1" applyFill="1" applyBorder="1" applyAlignment="1">
      <alignment horizontal="right" vertical="center" wrapText="1"/>
    </xf>
    <xf numFmtId="38" fontId="2" fillId="0" borderId="19" xfId="15" applyNumberFormat="1" applyFont="1" applyFill="1" applyBorder="1" applyAlignment="1">
      <alignment horizontal="right" vertical="center" wrapText="1"/>
    </xf>
    <xf numFmtId="38" fontId="2" fillId="0" borderId="0" xfId="15" applyNumberFormat="1" applyFont="1" applyFill="1" applyBorder="1" applyAlignment="1">
      <alignment horizontal="right" vertical="center" wrapText="1"/>
    </xf>
    <xf numFmtId="38" fontId="2" fillId="0" borderId="0" xfId="0" applyNumberFormat="1" applyFont="1" applyFill="1" applyAlignment="1">
      <alignment horizontal="right" vertical="center" wrapText="1"/>
    </xf>
    <xf numFmtId="164" fontId="2" fillId="0" borderId="0" xfId="0" applyNumberFormat="1" applyFont="1" applyFill="1" applyBorder="1" applyAlignment="1">
      <alignment horizontal="right" vertical="center" wrapText="1"/>
    </xf>
    <xf numFmtId="6" fontId="2" fillId="0" borderId="0" xfId="0" applyNumberFormat="1" applyFont="1" applyFill="1" applyBorder="1" applyAlignment="1">
      <alignment horizontal="right" vertical="center" wrapText="1"/>
    </xf>
    <xf numFmtId="38" fontId="2" fillId="0" borderId="0" xfId="0" applyNumberFormat="1" applyFont="1" applyFill="1" applyBorder="1" applyAlignment="1">
      <alignment horizontal="right" vertical="center" wrapText="1"/>
    </xf>
    <xf numFmtId="0" fontId="2" fillId="0" borderId="20" xfId="0" applyNumberFormat="1" applyFont="1" applyFill="1" applyBorder="1" applyAlignment="1">
      <alignment vertical="center" wrapText="1"/>
    </xf>
    <xf numFmtId="38" fontId="1" fillId="0" borderId="4" xfId="0" applyNumberFormat="1" applyFont="1" applyFill="1" applyBorder="1" applyAlignment="1">
      <alignment horizontal="right" vertical="center" wrapText="1"/>
    </xf>
    <xf numFmtId="38" fontId="2" fillId="0" borderId="17" xfId="0" applyNumberFormat="1" applyFont="1" applyFill="1" applyBorder="1" applyAlignment="1">
      <alignment horizontal="right" vertical="center" wrapText="1"/>
    </xf>
    <xf numFmtId="38" fontId="2" fillId="0" borderId="18" xfId="0" applyNumberFormat="1" applyFont="1" applyFill="1" applyBorder="1" applyAlignment="1">
      <alignment horizontal="right" vertical="center" wrapText="1"/>
    </xf>
    <xf numFmtId="38" fontId="1" fillId="0" borderId="16" xfId="15" applyNumberFormat="1" applyFont="1" applyFill="1" applyBorder="1" applyAlignment="1">
      <alignment horizontal="right" vertical="center" wrapText="1"/>
    </xf>
    <xf numFmtId="38" fontId="2" fillId="0" borderId="19" xfId="0" applyNumberFormat="1" applyFont="1" applyFill="1" applyBorder="1" applyAlignment="1">
      <alignment horizontal="right" vertical="center" wrapText="1"/>
    </xf>
    <xf numFmtId="38" fontId="2" fillId="0" borderId="21" xfId="0" applyNumberFormat="1" applyFont="1" applyFill="1" applyBorder="1" applyAlignment="1">
      <alignment horizontal="right" vertical="center" wrapText="1"/>
    </xf>
    <xf numFmtId="38" fontId="2" fillId="0" borderId="21" xfId="15" applyNumberFormat="1" applyFont="1" applyFill="1" applyBorder="1" applyAlignment="1">
      <alignment horizontal="right" vertical="center" wrapText="1"/>
    </xf>
    <xf numFmtId="0" fontId="4" fillId="0" borderId="0" xfId="0" applyNumberFormat="1" applyFont="1" applyFill="1" applyBorder="1" applyAlignment="1">
      <alignment horizontal="left" vertical="center" wrapText="1"/>
    </xf>
    <xf numFmtId="0" fontId="5" fillId="0" borderId="0" xfId="0" applyNumberFormat="1" applyFont="1" applyFill="1" applyBorder="1" applyAlignment="1">
      <alignment horizontal="left"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6" xfId="0" applyFont="1" applyFill="1" applyBorder="1" applyAlignment="1">
      <alignment horizontal="center" vertical="center" wrapText="1"/>
    </xf>
    <xf numFmtId="3" fontId="1" fillId="0" borderId="20" xfId="0" applyNumberFormat="1" applyFont="1" applyFill="1" applyBorder="1" applyAlignment="1">
      <alignment horizontal="center" vertical="center" wrapText="1"/>
    </xf>
    <xf numFmtId="3" fontId="1" fillId="0" borderId="0" xfId="0" applyNumberFormat="1" applyFont="1" applyFill="1" applyBorder="1" applyAlignment="1">
      <alignment horizontal="center" vertical="center" wrapText="1"/>
    </xf>
    <xf numFmtId="3" fontId="1" fillId="0" borderId="27" xfId="0" applyNumberFormat="1" applyFont="1" applyFill="1" applyBorder="1" applyAlignment="1">
      <alignment horizontal="center" vertical="center" wrapText="1"/>
    </xf>
    <xf numFmtId="164" fontId="1" fillId="0" borderId="20" xfId="0" applyNumberFormat="1" applyFont="1" applyFill="1" applyBorder="1" applyAlignment="1">
      <alignment horizontal="center" vertical="center" wrapText="1"/>
    </xf>
    <xf numFmtId="164" fontId="1" fillId="0" borderId="0" xfId="0" applyNumberFormat="1" applyFont="1" applyFill="1" applyBorder="1" applyAlignment="1">
      <alignment horizontal="center" vertical="center" wrapText="1"/>
    </xf>
    <xf numFmtId="164" fontId="1" fillId="0" borderId="27" xfId="0" applyNumberFormat="1" applyFont="1" applyFill="1" applyBorder="1" applyAlignment="1">
      <alignment horizontal="center" vertical="center"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63"/>
  <sheetViews>
    <sheetView tabSelected="1" zoomScale="75" zoomScaleNormal="75" workbookViewId="0" topLeftCell="A1">
      <pane xSplit="1" ySplit="4" topLeftCell="B5" activePane="bottomRight" state="frozen"/>
      <selection pane="topLeft" activeCell="A1" sqref="A1"/>
      <selection pane="topRight" activeCell="B1" sqref="B1"/>
      <selection pane="bottomLeft" activeCell="A5" sqref="A5"/>
      <selection pane="bottomRight" activeCell="G16" sqref="G16"/>
    </sheetView>
  </sheetViews>
  <sheetFormatPr defaultColWidth="9.140625" defaultRowHeight="12.75"/>
  <cols>
    <col min="1" max="1" width="19.7109375" style="2" customWidth="1"/>
    <col min="2" max="3" width="15.7109375" style="16" customWidth="1"/>
    <col min="4" max="4" width="18.28125" style="51" bestFit="1" customWidth="1"/>
    <col min="5" max="6" width="15.7109375" style="15" customWidth="1"/>
    <col min="7" max="7" width="15.7109375" style="58" customWidth="1"/>
    <col min="8" max="9" width="15.7109375" style="15" customWidth="1"/>
    <col min="10" max="10" width="15.7109375" style="58" customWidth="1"/>
    <col min="11" max="11" width="15.7109375" style="15" customWidth="1"/>
    <col min="12" max="12" width="15.7109375" style="15" hidden="1" customWidth="1"/>
    <col min="13" max="13" width="15.7109375" style="15" customWidth="1"/>
    <col min="14" max="14" width="15.7109375" style="58" customWidth="1"/>
    <col min="15" max="16384" width="12.57421875" style="2" customWidth="1"/>
  </cols>
  <sheetData>
    <row r="1" spans="1:14" s="17" customFormat="1" ht="41.25" customHeight="1" thickBot="1">
      <c r="A1" s="72" t="s">
        <v>64</v>
      </c>
      <c r="B1" s="73"/>
      <c r="C1" s="73"/>
      <c r="D1" s="73"/>
      <c r="E1" s="73"/>
      <c r="F1" s="73"/>
      <c r="G1" s="73"/>
      <c r="H1" s="73"/>
      <c r="I1" s="73"/>
      <c r="J1" s="73"/>
      <c r="K1" s="73"/>
      <c r="L1" s="73"/>
      <c r="M1" s="73"/>
      <c r="N1" s="74"/>
    </row>
    <row r="2" spans="1:14" s="17" customFormat="1" ht="41.25" customHeight="1" thickBot="1">
      <c r="A2" s="75" t="s">
        <v>0</v>
      </c>
      <c r="B2" s="80" t="s">
        <v>57</v>
      </c>
      <c r="C2" s="81"/>
      <c r="D2" s="82"/>
      <c r="E2" s="77" t="s">
        <v>58</v>
      </c>
      <c r="F2" s="78"/>
      <c r="G2" s="79"/>
      <c r="H2" s="77" t="s">
        <v>61</v>
      </c>
      <c r="I2" s="78"/>
      <c r="J2" s="79"/>
      <c r="K2" s="77" t="s">
        <v>60</v>
      </c>
      <c r="L2" s="78"/>
      <c r="M2" s="78"/>
      <c r="N2" s="79"/>
    </row>
    <row r="3" spans="1:14" s="17" customFormat="1" ht="105" customHeight="1" thickBot="1">
      <c r="A3" s="76"/>
      <c r="B3" s="7" t="s">
        <v>59</v>
      </c>
      <c r="C3" s="8" t="s">
        <v>62</v>
      </c>
      <c r="D3" s="45" t="s">
        <v>63</v>
      </c>
      <c r="E3" s="1" t="s">
        <v>59</v>
      </c>
      <c r="F3" s="8" t="s">
        <v>62</v>
      </c>
      <c r="G3" s="52" t="s">
        <v>63</v>
      </c>
      <c r="H3" s="1" t="s">
        <v>59</v>
      </c>
      <c r="I3" s="8" t="s">
        <v>62</v>
      </c>
      <c r="J3" s="52" t="s">
        <v>63</v>
      </c>
      <c r="K3" s="1" t="s">
        <v>59</v>
      </c>
      <c r="L3" s="8" t="s">
        <v>65</v>
      </c>
      <c r="M3" s="8" t="s">
        <v>62</v>
      </c>
      <c r="N3" s="52" t="s">
        <v>63</v>
      </c>
    </row>
    <row r="4" spans="1:14" s="6" customFormat="1" ht="18.75" customHeight="1" thickBot="1">
      <c r="A4" s="76"/>
      <c r="B4" s="39">
        <v>825425000</v>
      </c>
      <c r="C4" s="40">
        <v>450000000</v>
      </c>
      <c r="D4" s="46">
        <f>C4-B4</f>
        <v>-375425000</v>
      </c>
      <c r="E4" s="41">
        <v>120000</v>
      </c>
      <c r="F4" s="42">
        <f>FLOOR(M4*1.53,100)</f>
        <v>70500</v>
      </c>
      <c r="G4" s="63">
        <f>F4-E4</f>
        <v>-49500</v>
      </c>
      <c r="H4" s="41">
        <v>74300000</v>
      </c>
      <c r="I4" s="43">
        <f>54000000*450/600</f>
        <v>40500000</v>
      </c>
      <c r="J4" s="66">
        <f>I4-H4</f>
        <v>-33800000</v>
      </c>
      <c r="K4" s="41">
        <f>78021</f>
        <v>78021</v>
      </c>
      <c r="L4" s="42">
        <v>61500</v>
      </c>
      <c r="M4" s="42">
        <f>L4*450/600</f>
        <v>46125</v>
      </c>
      <c r="N4" s="53">
        <f>M4-K4</f>
        <v>-31896</v>
      </c>
    </row>
    <row r="5" spans="1:14" ht="18.75" customHeight="1">
      <c r="A5" s="22" t="s">
        <v>1</v>
      </c>
      <c r="B5" s="36">
        <f>ROUND(K5/$K$4*$B$4,-2)</f>
        <v>14462200</v>
      </c>
      <c r="C5" s="23">
        <f>ROUND(M5/$M$4*$C$4,-2)</f>
        <v>8158500</v>
      </c>
      <c r="D5" s="47">
        <f>C5-B5</f>
        <v>-6303700</v>
      </c>
      <c r="E5" s="24">
        <f aca="true" t="shared" si="0" ref="E5:E36">ROUND(K5*1.53,-1)</f>
        <v>2090</v>
      </c>
      <c r="F5" s="25">
        <f aca="true" t="shared" si="1" ref="F5:F36">ROUND(M5*1.53,-1)</f>
        <v>1280</v>
      </c>
      <c r="G5" s="64">
        <f>F5-E5</f>
        <v>-810</v>
      </c>
      <c r="H5" s="33">
        <f>ROUND(K5/$K$4*$H$4,-2)</f>
        <v>1301800</v>
      </c>
      <c r="I5" s="25">
        <f>ROUND(M5/$M$4*$I$4,-2)</f>
        <v>734300</v>
      </c>
      <c r="J5" s="64">
        <f>I5-H5</f>
        <v>-567500</v>
      </c>
      <c r="K5" s="24">
        <v>1367</v>
      </c>
      <c r="L5" s="26">
        <v>1115</v>
      </c>
      <c r="M5" s="26">
        <f>L5*450/600</f>
        <v>836.25</v>
      </c>
      <c r="N5" s="54">
        <f>M5-K5</f>
        <v>-530.75</v>
      </c>
    </row>
    <row r="6" spans="1:14" ht="18.75" customHeight="1">
      <c r="A6" s="3" t="s">
        <v>2</v>
      </c>
      <c r="B6" s="37">
        <f aca="true" t="shared" si="2" ref="B6:B61">ROUND(K6/$K$4*$B$4,-2)</f>
        <v>3015200</v>
      </c>
      <c r="C6" s="27">
        <f aca="true" t="shared" si="3" ref="C6:C60">ROUND(M6/$M$4*$C$4,-2)</f>
        <v>1924400</v>
      </c>
      <c r="D6" s="48">
        <f>C6-B6</f>
        <v>-1090800</v>
      </c>
      <c r="E6" s="9">
        <f t="shared" si="0"/>
        <v>440</v>
      </c>
      <c r="F6" s="10">
        <f t="shared" si="1"/>
        <v>300</v>
      </c>
      <c r="G6" s="65">
        <f>F6-E6</f>
        <v>-140</v>
      </c>
      <c r="H6" s="34">
        <f aca="true" t="shared" si="4" ref="H6:H61">ROUND(K6/$K$4*$H$4,-2)</f>
        <v>271400</v>
      </c>
      <c r="I6" s="10">
        <f aca="true" t="shared" si="5" ref="I6:I60">ROUND(M6/$M$4*$I$4,-2)</f>
        <v>173200</v>
      </c>
      <c r="J6" s="65">
        <f>I6-H6</f>
        <v>-98200</v>
      </c>
      <c r="K6" s="9">
        <v>285</v>
      </c>
      <c r="L6" s="11">
        <v>263</v>
      </c>
      <c r="M6" s="11">
        <f aca="true" t="shared" si="6" ref="M6:M61">L6*450/600</f>
        <v>197.25</v>
      </c>
      <c r="N6" s="55">
        <f>M6-K6</f>
        <v>-87.75</v>
      </c>
    </row>
    <row r="7" spans="1:14" ht="18.75" customHeight="1">
      <c r="A7" s="3" t="s">
        <v>3</v>
      </c>
      <c r="B7" s="37">
        <f t="shared" si="2"/>
        <v>10833400</v>
      </c>
      <c r="C7" s="27">
        <f t="shared" si="3"/>
        <v>6395100</v>
      </c>
      <c r="D7" s="48">
        <f aca="true" t="shared" si="7" ref="D7:D54">C7-B7</f>
        <v>-4438300</v>
      </c>
      <c r="E7" s="9">
        <f t="shared" si="0"/>
        <v>1570</v>
      </c>
      <c r="F7" s="10">
        <f t="shared" si="1"/>
        <v>1000</v>
      </c>
      <c r="G7" s="65">
        <f aca="true" t="shared" si="8" ref="G7:G61">F7-E7</f>
        <v>-570</v>
      </c>
      <c r="H7" s="34">
        <f t="shared" si="4"/>
        <v>975200</v>
      </c>
      <c r="I7" s="10">
        <f t="shared" si="5"/>
        <v>575600</v>
      </c>
      <c r="J7" s="65">
        <f aca="true" t="shared" si="9" ref="J7:J61">I7-H7</f>
        <v>-399600</v>
      </c>
      <c r="K7" s="9">
        <v>1024</v>
      </c>
      <c r="L7" s="11">
        <v>874</v>
      </c>
      <c r="M7" s="11">
        <f t="shared" si="6"/>
        <v>655.5</v>
      </c>
      <c r="N7" s="55">
        <f aca="true" t="shared" si="10" ref="N7:N61">M7-K7</f>
        <v>-368.5</v>
      </c>
    </row>
    <row r="8" spans="1:14" ht="18.75" customHeight="1">
      <c r="A8" s="3" t="s">
        <v>4</v>
      </c>
      <c r="B8" s="37">
        <f t="shared" si="2"/>
        <v>15805800</v>
      </c>
      <c r="C8" s="27">
        <f t="shared" si="3"/>
        <v>8568300</v>
      </c>
      <c r="D8" s="48">
        <f t="shared" si="7"/>
        <v>-7237500</v>
      </c>
      <c r="E8" s="9">
        <f t="shared" si="0"/>
        <v>2290</v>
      </c>
      <c r="F8" s="10">
        <f t="shared" si="1"/>
        <v>1340</v>
      </c>
      <c r="G8" s="65">
        <f t="shared" si="8"/>
        <v>-950</v>
      </c>
      <c r="H8" s="34">
        <f t="shared" si="4"/>
        <v>1422700</v>
      </c>
      <c r="I8" s="10">
        <f t="shared" si="5"/>
        <v>771100</v>
      </c>
      <c r="J8" s="65">
        <f t="shared" si="9"/>
        <v>-651600</v>
      </c>
      <c r="K8" s="9">
        <v>1494</v>
      </c>
      <c r="L8" s="11">
        <v>1171</v>
      </c>
      <c r="M8" s="11">
        <f t="shared" si="6"/>
        <v>878.25</v>
      </c>
      <c r="N8" s="55">
        <f t="shared" si="10"/>
        <v>-615.75</v>
      </c>
    </row>
    <row r="9" spans="1:14" ht="18.75" customHeight="1">
      <c r="A9" s="3" t="s">
        <v>5</v>
      </c>
      <c r="B9" s="37">
        <f t="shared" si="2"/>
        <v>70650100</v>
      </c>
      <c r="C9" s="27">
        <f t="shared" si="3"/>
        <v>37726800</v>
      </c>
      <c r="D9" s="48">
        <f t="shared" si="7"/>
        <v>-32923300</v>
      </c>
      <c r="E9" s="9">
        <f t="shared" si="0"/>
        <v>10220</v>
      </c>
      <c r="F9" s="10">
        <f t="shared" si="1"/>
        <v>5920</v>
      </c>
      <c r="G9" s="65">
        <f t="shared" si="8"/>
        <v>-4300</v>
      </c>
      <c r="H9" s="34">
        <f t="shared" si="4"/>
        <v>6359500</v>
      </c>
      <c r="I9" s="10">
        <f t="shared" si="5"/>
        <v>3395400</v>
      </c>
      <c r="J9" s="65">
        <f t="shared" si="9"/>
        <v>-2964100</v>
      </c>
      <c r="K9" s="9">
        <v>6678</v>
      </c>
      <c r="L9" s="11">
        <v>5156</v>
      </c>
      <c r="M9" s="11">
        <f t="shared" si="6"/>
        <v>3867</v>
      </c>
      <c r="N9" s="55">
        <f t="shared" si="10"/>
        <v>-2811</v>
      </c>
    </row>
    <row r="10" spans="1:14" ht="18.75" customHeight="1">
      <c r="A10" s="3" t="s">
        <v>6</v>
      </c>
      <c r="B10" s="37">
        <f t="shared" si="2"/>
        <v>7543200</v>
      </c>
      <c r="C10" s="27">
        <f t="shared" si="3"/>
        <v>4463400</v>
      </c>
      <c r="D10" s="48">
        <f t="shared" si="7"/>
        <v>-3079800</v>
      </c>
      <c r="E10" s="9">
        <f t="shared" si="0"/>
        <v>1090</v>
      </c>
      <c r="F10" s="10">
        <f t="shared" si="1"/>
        <v>700</v>
      </c>
      <c r="G10" s="65">
        <f t="shared" si="8"/>
        <v>-390</v>
      </c>
      <c r="H10" s="34">
        <f t="shared" si="4"/>
        <v>679000</v>
      </c>
      <c r="I10" s="10">
        <f t="shared" si="5"/>
        <v>401700</v>
      </c>
      <c r="J10" s="65">
        <f t="shared" si="9"/>
        <v>-277300</v>
      </c>
      <c r="K10" s="9">
        <v>713</v>
      </c>
      <c r="L10" s="11">
        <v>610</v>
      </c>
      <c r="M10" s="11">
        <f t="shared" si="6"/>
        <v>457.5</v>
      </c>
      <c r="N10" s="55">
        <f t="shared" si="10"/>
        <v>-255.5</v>
      </c>
    </row>
    <row r="11" spans="1:14" ht="18.75" customHeight="1">
      <c r="A11" s="3" t="s">
        <v>7</v>
      </c>
      <c r="B11" s="37">
        <f t="shared" si="2"/>
        <v>8431900</v>
      </c>
      <c r="C11" s="27">
        <f t="shared" si="3"/>
        <v>4836600</v>
      </c>
      <c r="D11" s="48">
        <f t="shared" si="7"/>
        <v>-3595300</v>
      </c>
      <c r="E11" s="9">
        <f t="shared" si="0"/>
        <v>1220</v>
      </c>
      <c r="F11" s="10">
        <f t="shared" si="1"/>
        <v>760</v>
      </c>
      <c r="G11" s="65">
        <f t="shared" si="8"/>
        <v>-460</v>
      </c>
      <c r="H11" s="34">
        <f t="shared" si="4"/>
        <v>759000</v>
      </c>
      <c r="I11" s="10">
        <f t="shared" si="5"/>
        <v>435300</v>
      </c>
      <c r="J11" s="65">
        <f t="shared" si="9"/>
        <v>-323700</v>
      </c>
      <c r="K11" s="9">
        <v>797</v>
      </c>
      <c r="L11" s="11">
        <v>661</v>
      </c>
      <c r="M11" s="11">
        <f t="shared" si="6"/>
        <v>495.75</v>
      </c>
      <c r="N11" s="55">
        <f t="shared" si="10"/>
        <v>-301.25</v>
      </c>
    </row>
    <row r="12" spans="1:14" ht="18.75" customHeight="1">
      <c r="A12" s="3" t="s">
        <v>8</v>
      </c>
      <c r="B12" s="37">
        <f t="shared" si="2"/>
        <v>4263500</v>
      </c>
      <c r="C12" s="27">
        <f t="shared" si="3"/>
        <v>1924400</v>
      </c>
      <c r="D12" s="48">
        <f t="shared" si="7"/>
        <v>-2339100</v>
      </c>
      <c r="E12" s="9">
        <f t="shared" si="0"/>
        <v>620</v>
      </c>
      <c r="F12" s="10">
        <f t="shared" si="1"/>
        <v>300</v>
      </c>
      <c r="G12" s="65">
        <f t="shared" si="8"/>
        <v>-320</v>
      </c>
      <c r="H12" s="34">
        <f t="shared" si="4"/>
        <v>383800</v>
      </c>
      <c r="I12" s="10">
        <f t="shared" si="5"/>
        <v>173200</v>
      </c>
      <c r="J12" s="65">
        <f t="shared" si="9"/>
        <v>-210600</v>
      </c>
      <c r="K12" s="9">
        <v>403</v>
      </c>
      <c r="L12" s="11">
        <v>263</v>
      </c>
      <c r="M12" s="11">
        <f t="shared" si="6"/>
        <v>197.25</v>
      </c>
      <c r="N12" s="55">
        <f t="shared" si="10"/>
        <v>-205.75</v>
      </c>
    </row>
    <row r="13" spans="1:14" ht="18.75" customHeight="1">
      <c r="A13" s="3" t="s">
        <v>9</v>
      </c>
      <c r="B13" s="37">
        <f t="shared" si="2"/>
        <v>3798000</v>
      </c>
      <c r="C13" s="27">
        <f t="shared" si="3"/>
        <v>2531700</v>
      </c>
      <c r="D13" s="48">
        <f t="shared" si="7"/>
        <v>-1266300</v>
      </c>
      <c r="E13" s="9">
        <f t="shared" si="0"/>
        <v>550</v>
      </c>
      <c r="F13" s="10">
        <f t="shared" si="1"/>
        <v>400</v>
      </c>
      <c r="G13" s="65">
        <f t="shared" si="8"/>
        <v>-150</v>
      </c>
      <c r="H13" s="34">
        <f t="shared" si="4"/>
        <v>341900</v>
      </c>
      <c r="I13" s="10">
        <f t="shared" si="5"/>
        <v>227900</v>
      </c>
      <c r="J13" s="65">
        <f t="shared" si="9"/>
        <v>-114000</v>
      </c>
      <c r="K13" s="9">
        <v>359</v>
      </c>
      <c r="L13" s="11">
        <v>346</v>
      </c>
      <c r="M13" s="11">
        <f t="shared" si="6"/>
        <v>259.5</v>
      </c>
      <c r="N13" s="55">
        <f t="shared" si="10"/>
        <v>-99.5</v>
      </c>
    </row>
    <row r="14" spans="1:14" ht="18.75" customHeight="1">
      <c r="A14" s="3" t="s">
        <v>10</v>
      </c>
      <c r="B14" s="37">
        <f t="shared" si="2"/>
        <v>49871900</v>
      </c>
      <c r="C14" s="27">
        <f t="shared" si="3"/>
        <v>25990200</v>
      </c>
      <c r="D14" s="48">
        <f t="shared" si="7"/>
        <v>-23881700</v>
      </c>
      <c r="E14" s="9">
        <f t="shared" si="0"/>
        <v>7210</v>
      </c>
      <c r="F14" s="10">
        <f t="shared" si="1"/>
        <v>4080</v>
      </c>
      <c r="G14" s="65">
        <f t="shared" si="8"/>
        <v>-3130</v>
      </c>
      <c r="H14" s="34">
        <f t="shared" si="4"/>
        <v>4489200</v>
      </c>
      <c r="I14" s="10">
        <f t="shared" si="5"/>
        <v>2339100</v>
      </c>
      <c r="J14" s="65">
        <f t="shared" si="9"/>
        <v>-2150100</v>
      </c>
      <c r="K14" s="9">
        <v>4714</v>
      </c>
      <c r="L14" s="11">
        <v>3552</v>
      </c>
      <c r="M14" s="11">
        <f t="shared" si="6"/>
        <v>2664</v>
      </c>
      <c r="N14" s="55">
        <f t="shared" si="10"/>
        <v>-2050</v>
      </c>
    </row>
    <row r="15" spans="1:14" ht="18.75" customHeight="1">
      <c r="A15" s="3" t="s">
        <v>11</v>
      </c>
      <c r="B15" s="37">
        <f t="shared" si="2"/>
        <v>17995800</v>
      </c>
      <c r="C15" s="27">
        <f t="shared" si="3"/>
        <v>9878000</v>
      </c>
      <c r="D15" s="48">
        <f t="shared" si="7"/>
        <v>-8117800</v>
      </c>
      <c r="E15" s="9">
        <f t="shared" si="0"/>
        <v>2600</v>
      </c>
      <c r="F15" s="10">
        <f t="shared" si="1"/>
        <v>1550</v>
      </c>
      <c r="G15" s="65">
        <f t="shared" si="8"/>
        <v>-1050</v>
      </c>
      <c r="H15" s="34">
        <f t="shared" si="4"/>
        <v>1619900</v>
      </c>
      <c r="I15" s="10">
        <f t="shared" si="5"/>
        <v>889000</v>
      </c>
      <c r="J15" s="65">
        <f t="shared" si="9"/>
        <v>-730900</v>
      </c>
      <c r="K15" s="9">
        <v>1701</v>
      </c>
      <c r="L15" s="11">
        <v>1350</v>
      </c>
      <c r="M15" s="11">
        <f t="shared" si="6"/>
        <v>1012.5</v>
      </c>
      <c r="N15" s="55">
        <f t="shared" si="10"/>
        <v>-688.5</v>
      </c>
    </row>
    <row r="16" spans="1:14" ht="18.75" customHeight="1">
      <c r="A16" s="3" t="s">
        <v>12</v>
      </c>
      <c r="B16" s="37">
        <f t="shared" si="2"/>
        <v>3247900</v>
      </c>
      <c r="C16" s="27">
        <f t="shared" si="3"/>
        <v>1924400</v>
      </c>
      <c r="D16" s="48">
        <f t="shared" si="7"/>
        <v>-1323500</v>
      </c>
      <c r="E16" s="9">
        <f t="shared" si="0"/>
        <v>470</v>
      </c>
      <c r="F16" s="10">
        <f t="shared" si="1"/>
        <v>300</v>
      </c>
      <c r="G16" s="65">
        <f t="shared" si="8"/>
        <v>-170</v>
      </c>
      <c r="H16" s="34">
        <f t="shared" si="4"/>
        <v>292400</v>
      </c>
      <c r="I16" s="10">
        <f t="shared" si="5"/>
        <v>173200</v>
      </c>
      <c r="J16" s="65">
        <f t="shared" si="9"/>
        <v>-119200</v>
      </c>
      <c r="K16" s="9">
        <v>307</v>
      </c>
      <c r="L16" s="11">
        <v>263</v>
      </c>
      <c r="M16" s="11">
        <f t="shared" si="6"/>
        <v>197.25</v>
      </c>
      <c r="N16" s="55">
        <f t="shared" si="10"/>
        <v>-109.75</v>
      </c>
    </row>
    <row r="17" spans="1:14" ht="18.75" customHeight="1">
      <c r="A17" s="3" t="s">
        <v>13</v>
      </c>
      <c r="B17" s="37">
        <f t="shared" si="2"/>
        <v>4189500</v>
      </c>
      <c r="C17" s="27">
        <f t="shared" si="3"/>
        <v>2173200</v>
      </c>
      <c r="D17" s="48">
        <f t="shared" si="7"/>
        <v>-2016300</v>
      </c>
      <c r="E17" s="9">
        <f t="shared" si="0"/>
        <v>610</v>
      </c>
      <c r="F17" s="10">
        <f t="shared" si="1"/>
        <v>340</v>
      </c>
      <c r="G17" s="65">
        <f t="shared" si="8"/>
        <v>-270</v>
      </c>
      <c r="H17" s="34">
        <f t="shared" si="4"/>
        <v>377100</v>
      </c>
      <c r="I17" s="10">
        <f t="shared" si="5"/>
        <v>195600</v>
      </c>
      <c r="J17" s="65">
        <f t="shared" si="9"/>
        <v>-181500</v>
      </c>
      <c r="K17" s="9">
        <v>396</v>
      </c>
      <c r="L17" s="11">
        <v>297</v>
      </c>
      <c r="M17" s="11">
        <f t="shared" si="6"/>
        <v>222.75</v>
      </c>
      <c r="N17" s="55">
        <f t="shared" si="10"/>
        <v>-173.25</v>
      </c>
    </row>
    <row r="18" spans="1:14" ht="18.75" customHeight="1">
      <c r="A18" s="3" t="s">
        <v>14</v>
      </c>
      <c r="B18" s="37">
        <f t="shared" si="2"/>
        <v>34521000</v>
      </c>
      <c r="C18" s="27">
        <f t="shared" si="3"/>
        <v>17136600</v>
      </c>
      <c r="D18" s="48">
        <f t="shared" si="7"/>
        <v>-17384400</v>
      </c>
      <c r="E18" s="9">
        <f t="shared" si="0"/>
        <v>4990</v>
      </c>
      <c r="F18" s="10">
        <f t="shared" si="1"/>
        <v>2690</v>
      </c>
      <c r="G18" s="65">
        <f t="shared" si="8"/>
        <v>-2300</v>
      </c>
      <c r="H18" s="34">
        <f t="shared" si="4"/>
        <v>3107400</v>
      </c>
      <c r="I18" s="10">
        <f t="shared" si="5"/>
        <v>1542300</v>
      </c>
      <c r="J18" s="65">
        <f t="shared" si="9"/>
        <v>-1565100</v>
      </c>
      <c r="K18" s="9">
        <v>3263</v>
      </c>
      <c r="L18" s="11">
        <v>2342</v>
      </c>
      <c r="M18" s="11">
        <f t="shared" si="6"/>
        <v>1756.5</v>
      </c>
      <c r="N18" s="55">
        <f t="shared" si="10"/>
        <v>-1506.5</v>
      </c>
    </row>
    <row r="19" spans="1:14" ht="18.75" customHeight="1">
      <c r="A19" s="3" t="s">
        <v>15</v>
      </c>
      <c r="B19" s="37">
        <f t="shared" si="2"/>
        <v>20492500</v>
      </c>
      <c r="C19" s="27">
        <f t="shared" si="3"/>
        <v>11539000</v>
      </c>
      <c r="D19" s="48">
        <f t="shared" si="7"/>
        <v>-8953500</v>
      </c>
      <c r="E19" s="9">
        <f t="shared" si="0"/>
        <v>2960</v>
      </c>
      <c r="F19" s="10">
        <f t="shared" si="1"/>
        <v>1810</v>
      </c>
      <c r="G19" s="65">
        <f t="shared" si="8"/>
        <v>-1150</v>
      </c>
      <c r="H19" s="34">
        <f t="shared" si="4"/>
        <v>1844600</v>
      </c>
      <c r="I19" s="10">
        <f t="shared" si="5"/>
        <v>1038500</v>
      </c>
      <c r="J19" s="65">
        <f t="shared" si="9"/>
        <v>-806100</v>
      </c>
      <c r="K19" s="9">
        <v>1937</v>
      </c>
      <c r="L19" s="11">
        <v>1577</v>
      </c>
      <c r="M19" s="11">
        <f t="shared" si="6"/>
        <v>1182.75</v>
      </c>
      <c r="N19" s="55">
        <f t="shared" si="10"/>
        <v>-754.25</v>
      </c>
    </row>
    <row r="20" spans="1:14" ht="18.75" customHeight="1">
      <c r="A20" s="3" t="s">
        <v>16</v>
      </c>
      <c r="B20" s="37">
        <f t="shared" si="2"/>
        <v>10494900</v>
      </c>
      <c r="C20" s="27">
        <f t="shared" si="3"/>
        <v>5641500</v>
      </c>
      <c r="D20" s="48">
        <f t="shared" si="7"/>
        <v>-4853400</v>
      </c>
      <c r="E20" s="9">
        <f t="shared" si="0"/>
        <v>1520</v>
      </c>
      <c r="F20" s="10">
        <f t="shared" si="1"/>
        <v>880</v>
      </c>
      <c r="G20" s="65">
        <f t="shared" si="8"/>
        <v>-640</v>
      </c>
      <c r="H20" s="34">
        <f t="shared" si="4"/>
        <v>944700</v>
      </c>
      <c r="I20" s="10">
        <f t="shared" si="5"/>
        <v>507700</v>
      </c>
      <c r="J20" s="65">
        <f t="shared" si="9"/>
        <v>-437000</v>
      </c>
      <c r="K20" s="9">
        <v>992</v>
      </c>
      <c r="L20" s="11">
        <v>771</v>
      </c>
      <c r="M20" s="11">
        <f t="shared" si="6"/>
        <v>578.25</v>
      </c>
      <c r="N20" s="55">
        <f t="shared" si="10"/>
        <v>-413.75</v>
      </c>
    </row>
    <row r="21" spans="1:14" ht="18.75" customHeight="1">
      <c r="A21" s="3" t="s">
        <v>17</v>
      </c>
      <c r="B21" s="37">
        <f t="shared" si="2"/>
        <v>7088300</v>
      </c>
      <c r="C21" s="27">
        <f t="shared" si="3"/>
        <v>4375600</v>
      </c>
      <c r="D21" s="48">
        <f t="shared" si="7"/>
        <v>-2712700</v>
      </c>
      <c r="E21" s="9">
        <f t="shared" si="0"/>
        <v>1030</v>
      </c>
      <c r="F21" s="10">
        <f t="shared" si="1"/>
        <v>690</v>
      </c>
      <c r="G21" s="65">
        <f t="shared" si="8"/>
        <v>-340</v>
      </c>
      <c r="H21" s="34">
        <f t="shared" si="4"/>
        <v>638000</v>
      </c>
      <c r="I21" s="10">
        <f t="shared" si="5"/>
        <v>393800</v>
      </c>
      <c r="J21" s="65">
        <f t="shared" si="9"/>
        <v>-244200</v>
      </c>
      <c r="K21" s="9">
        <v>670</v>
      </c>
      <c r="L21" s="11">
        <v>598</v>
      </c>
      <c r="M21" s="11">
        <f t="shared" si="6"/>
        <v>448.5</v>
      </c>
      <c r="N21" s="55">
        <f t="shared" si="10"/>
        <v>-221.5</v>
      </c>
    </row>
    <row r="22" spans="1:14" ht="18.75" customHeight="1">
      <c r="A22" s="3" t="s">
        <v>18</v>
      </c>
      <c r="B22" s="37">
        <f t="shared" si="2"/>
        <v>15192200</v>
      </c>
      <c r="C22" s="27">
        <f t="shared" si="3"/>
        <v>8348800</v>
      </c>
      <c r="D22" s="48">
        <f t="shared" si="7"/>
        <v>-6843400</v>
      </c>
      <c r="E22" s="9">
        <f t="shared" si="0"/>
        <v>2200</v>
      </c>
      <c r="F22" s="10">
        <f t="shared" si="1"/>
        <v>1310</v>
      </c>
      <c r="G22" s="65">
        <f t="shared" si="8"/>
        <v>-890</v>
      </c>
      <c r="H22" s="34">
        <f t="shared" si="4"/>
        <v>1367500</v>
      </c>
      <c r="I22" s="10">
        <f t="shared" si="5"/>
        <v>751400</v>
      </c>
      <c r="J22" s="65">
        <f t="shared" si="9"/>
        <v>-616100</v>
      </c>
      <c r="K22" s="9">
        <v>1436</v>
      </c>
      <c r="L22" s="11">
        <v>1141</v>
      </c>
      <c r="M22" s="11">
        <f t="shared" si="6"/>
        <v>855.75</v>
      </c>
      <c r="N22" s="55">
        <f t="shared" si="10"/>
        <v>-580.25</v>
      </c>
    </row>
    <row r="23" spans="1:14" ht="18.75" customHeight="1">
      <c r="A23" s="3" t="s">
        <v>19</v>
      </c>
      <c r="B23" s="37">
        <f t="shared" si="2"/>
        <v>13467700</v>
      </c>
      <c r="C23" s="27">
        <f t="shared" si="3"/>
        <v>7602400</v>
      </c>
      <c r="D23" s="48">
        <f t="shared" si="7"/>
        <v>-5865300</v>
      </c>
      <c r="E23" s="9">
        <f t="shared" si="0"/>
        <v>1950</v>
      </c>
      <c r="F23" s="10">
        <f t="shared" si="1"/>
        <v>1190</v>
      </c>
      <c r="G23" s="65">
        <f t="shared" si="8"/>
        <v>-760</v>
      </c>
      <c r="H23" s="34">
        <f t="shared" si="4"/>
        <v>1212300</v>
      </c>
      <c r="I23" s="10">
        <f t="shared" si="5"/>
        <v>684200</v>
      </c>
      <c r="J23" s="65">
        <f t="shared" si="9"/>
        <v>-528100</v>
      </c>
      <c r="K23" s="9">
        <v>1273</v>
      </c>
      <c r="L23" s="11">
        <v>1039</v>
      </c>
      <c r="M23" s="11">
        <f t="shared" si="6"/>
        <v>779.25</v>
      </c>
      <c r="N23" s="55">
        <f t="shared" si="10"/>
        <v>-493.75</v>
      </c>
    </row>
    <row r="24" spans="1:14" ht="18.75" customHeight="1">
      <c r="A24" s="3" t="s">
        <v>20</v>
      </c>
      <c r="B24" s="37">
        <f t="shared" si="2"/>
        <v>4877200</v>
      </c>
      <c r="C24" s="27">
        <f t="shared" si="3"/>
        <v>2714600</v>
      </c>
      <c r="D24" s="48">
        <f t="shared" si="7"/>
        <v>-2162600</v>
      </c>
      <c r="E24" s="9">
        <f t="shared" si="0"/>
        <v>710</v>
      </c>
      <c r="F24" s="10">
        <f t="shared" si="1"/>
        <v>430</v>
      </c>
      <c r="G24" s="65">
        <f t="shared" si="8"/>
        <v>-280</v>
      </c>
      <c r="H24" s="34">
        <f t="shared" si="4"/>
        <v>439000</v>
      </c>
      <c r="I24" s="10">
        <f t="shared" si="5"/>
        <v>244300</v>
      </c>
      <c r="J24" s="65">
        <f t="shared" si="9"/>
        <v>-194700</v>
      </c>
      <c r="K24" s="9">
        <v>461</v>
      </c>
      <c r="L24" s="11">
        <v>371</v>
      </c>
      <c r="M24" s="11">
        <f t="shared" si="6"/>
        <v>278.25</v>
      </c>
      <c r="N24" s="55">
        <f t="shared" si="10"/>
        <v>-182.75</v>
      </c>
    </row>
    <row r="25" spans="1:14" ht="18.75" customHeight="1">
      <c r="A25" s="3" t="s">
        <v>21</v>
      </c>
      <c r="B25" s="37">
        <f t="shared" si="2"/>
        <v>10695900</v>
      </c>
      <c r="C25" s="27">
        <f t="shared" si="3"/>
        <v>6058500</v>
      </c>
      <c r="D25" s="48">
        <f t="shared" si="7"/>
        <v>-4637400</v>
      </c>
      <c r="E25" s="9">
        <f t="shared" si="0"/>
        <v>1550</v>
      </c>
      <c r="F25" s="10">
        <f t="shared" si="1"/>
        <v>950</v>
      </c>
      <c r="G25" s="65">
        <f t="shared" si="8"/>
        <v>-600</v>
      </c>
      <c r="H25" s="34">
        <f t="shared" si="4"/>
        <v>962800</v>
      </c>
      <c r="I25" s="10">
        <f t="shared" si="5"/>
        <v>545300</v>
      </c>
      <c r="J25" s="65">
        <f t="shared" si="9"/>
        <v>-417500</v>
      </c>
      <c r="K25" s="9">
        <v>1011</v>
      </c>
      <c r="L25" s="11">
        <v>828</v>
      </c>
      <c r="M25" s="11">
        <f t="shared" si="6"/>
        <v>621</v>
      </c>
      <c r="N25" s="55">
        <f t="shared" si="10"/>
        <v>-390</v>
      </c>
    </row>
    <row r="26" spans="1:14" ht="18.75" customHeight="1">
      <c r="A26" s="3" t="s">
        <v>22</v>
      </c>
      <c r="B26" s="37">
        <f t="shared" si="2"/>
        <v>16123200</v>
      </c>
      <c r="C26" s="27">
        <f t="shared" si="3"/>
        <v>9592700</v>
      </c>
      <c r="D26" s="48">
        <f t="shared" si="7"/>
        <v>-6530500</v>
      </c>
      <c r="E26" s="9">
        <f t="shared" si="0"/>
        <v>2330</v>
      </c>
      <c r="F26" s="10">
        <f t="shared" si="1"/>
        <v>1500</v>
      </c>
      <c r="G26" s="65">
        <f t="shared" si="8"/>
        <v>-830</v>
      </c>
      <c r="H26" s="34">
        <f t="shared" si="4"/>
        <v>1451300</v>
      </c>
      <c r="I26" s="10">
        <f t="shared" si="5"/>
        <v>863300</v>
      </c>
      <c r="J26" s="65">
        <f t="shared" si="9"/>
        <v>-588000</v>
      </c>
      <c r="K26" s="9">
        <v>1524</v>
      </c>
      <c r="L26" s="11">
        <v>1311</v>
      </c>
      <c r="M26" s="11">
        <f t="shared" si="6"/>
        <v>983.25</v>
      </c>
      <c r="N26" s="55">
        <f t="shared" si="10"/>
        <v>-540.75</v>
      </c>
    </row>
    <row r="27" spans="1:14" ht="18.75" customHeight="1">
      <c r="A27" s="3" t="s">
        <v>23</v>
      </c>
      <c r="B27" s="37">
        <f t="shared" si="2"/>
        <v>25856400</v>
      </c>
      <c r="C27" s="27">
        <f t="shared" si="3"/>
        <v>14158500</v>
      </c>
      <c r="D27" s="48">
        <f t="shared" si="7"/>
        <v>-11697900</v>
      </c>
      <c r="E27" s="9">
        <f t="shared" si="0"/>
        <v>3740</v>
      </c>
      <c r="F27" s="10">
        <f t="shared" si="1"/>
        <v>2220</v>
      </c>
      <c r="G27" s="65">
        <f t="shared" si="8"/>
        <v>-1520</v>
      </c>
      <c r="H27" s="34">
        <f t="shared" si="4"/>
        <v>2327400</v>
      </c>
      <c r="I27" s="10">
        <f t="shared" si="5"/>
        <v>1274300</v>
      </c>
      <c r="J27" s="65">
        <f t="shared" si="9"/>
        <v>-1053100</v>
      </c>
      <c r="K27" s="9">
        <v>2444</v>
      </c>
      <c r="L27" s="11">
        <v>1935</v>
      </c>
      <c r="M27" s="11">
        <f t="shared" si="6"/>
        <v>1451.25</v>
      </c>
      <c r="N27" s="55">
        <f t="shared" si="10"/>
        <v>-992.75</v>
      </c>
    </row>
    <row r="28" spans="1:14" ht="18.75" customHeight="1">
      <c r="A28" s="3" t="s">
        <v>24</v>
      </c>
      <c r="B28" s="37">
        <f t="shared" si="2"/>
        <v>19043100</v>
      </c>
      <c r="C28" s="27">
        <f t="shared" si="3"/>
        <v>10485400</v>
      </c>
      <c r="D28" s="48">
        <f t="shared" si="7"/>
        <v>-8557700</v>
      </c>
      <c r="E28" s="9">
        <f t="shared" si="0"/>
        <v>2750</v>
      </c>
      <c r="F28" s="10">
        <f t="shared" si="1"/>
        <v>1640</v>
      </c>
      <c r="G28" s="65">
        <f t="shared" si="8"/>
        <v>-1110</v>
      </c>
      <c r="H28" s="34">
        <f t="shared" si="4"/>
        <v>1714200</v>
      </c>
      <c r="I28" s="10">
        <f t="shared" si="5"/>
        <v>943700</v>
      </c>
      <c r="J28" s="65">
        <f t="shared" si="9"/>
        <v>-770500</v>
      </c>
      <c r="K28" s="9">
        <v>1800</v>
      </c>
      <c r="L28" s="11">
        <v>1433</v>
      </c>
      <c r="M28" s="11">
        <f t="shared" si="6"/>
        <v>1074.75</v>
      </c>
      <c r="N28" s="55">
        <f t="shared" si="10"/>
        <v>-725.25</v>
      </c>
    </row>
    <row r="29" spans="1:14" ht="18.75" customHeight="1">
      <c r="A29" s="3" t="s">
        <v>25</v>
      </c>
      <c r="B29" s="37">
        <f t="shared" si="2"/>
        <v>10875800</v>
      </c>
      <c r="C29" s="27">
        <f t="shared" si="3"/>
        <v>5692700</v>
      </c>
      <c r="D29" s="48">
        <f t="shared" si="7"/>
        <v>-5183100</v>
      </c>
      <c r="E29" s="9">
        <f t="shared" si="0"/>
        <v>1570</v>
      </c>
      <c r="F29" s="10">
        <f t="shared" si="1"/>
        <v>890</v>
      </c>
      <c r="G29" s="65">
        <f t="shared" si="8"/>
        <v>-680</v>
      </c>
      <c r="H29" s="34">
        <f t="shared" si="4"/>
        <v>979000</v>
      </c>
      <c r="I29" s="10">
        <f t="shared" si="5"/>
        <v>512300</v>
      </c>
      <c r="J29" s="65">
        <f t="shared" si="9"/>
        <v>-466700</v>
      </c>
      <c r="K29" s="9">
        <v>1028</v>
      </c>
      <c r="L29" s="11">
        <v>778</v>
      </c>
      <c r="M29" s="11">
        <f t="shared" si="6"/>
        <v>583.5</v>
      </c>
      <c r="N29" s="55">
        <f t="shared" si="10"/>
        <v>-444.5</v>
      </c>
    </row>
    <row r="30" spans="1:14" ht="18.75" customHeight="1">
      <c r="A30" s="3" t="s">
        <v>26</v>
      </c>
      <c r="B30" s="37">
        <f t="shared" si="2"/>
        <v>19540400</v>
      </c>
      <c r="C30" s="27">
        <f t="shared" si="3"/>
        <v>10653700</v>
      </c>
      <c r="D30" s="48">
        <f t="shared" si="7"/>
        <v>-8886700</v>
      </c>
      <c r="E30" s="9">
        <f t="shared" si="0"/>
        <v>2830</v>
      </c>
      <c r="F30" s="10">
        <f t="shared" si="1"/>
        <v>1670</v>
      </c>
      <c r="G30" s="65">
        <f t="shared" si="8"/>
        <v>-1160</v>
      </c>
      <c r="H30" s="34">
        <f t="shared" si="4"/>
        <v>1758900</v>
      </c>
      <c r="I30" s="10">
        <f t="shared" si="5"/>
        <v>958800</v>
      </c>
      <c r="J30" s="65">
        <f t="shared" si="9"/>
        <v>-800100</v>
      </c>
      <c r="K30" s="9">
        <v>1847</v>
      </c>
      <c r="L30" s="11">
        <v>1456</v>
      </c>
      <c r="M30" s="11">
        <f t="shared" si="6"/>
        <v>1092</v>
      </c>
      <c r="N30" s="55">
        <f t="shared" si="10"/>
        <v>-755</v>
      </c>
    </row>
    <row r="31" spans="1:14" ht="18.75" customHeight="1">
      <c r="A31" s="3" t="s">
        <v>27</v>
      </c>
      <c r="B31" s="37">
        <f t="shared" si="2"/>
        <v>5120500</v>
      </c>
      <c r="C31" s="27">
        <f t="shared" si="3"/>
        <v>2743900</v>
      </c>
      <c r="D31" s="48">
        <f t="shared" si="7"/>
        <v>-2376600</v>
      </c>
      <c r="E31" s="9">
        <f t="shared" si="0"/>
        <v>740</v>
      </c>
      <c r="F31" s="10">
        <f t="shared" si="1"/>
        <v>430</v>
      </c>
      <c r="G31" s="65">
        <f t="shared" si="8"/>
        <v>-310</v>
      </c>
      <c r="H31" s="34">
        <f t="shared" si="4"/>
        <v>460900</v>
      </c>
      <c r="I31" s="10">
        <f t="shared" si="5"/>
        <v>247000</v>
      </c>
      <c r="J31" s="65">
        <f t="shared" si="9"/>
        <v>-213900</v>
      </c>
      <c r="K31" s="9">
        <v>484</v>
      </c>
      <c r="L31" s="11">
        <v>375</v>
      </c>
      <c r="M31" s="11">
        <f t="shared" si="6"/>
        <v>281.25</v>
      </c>
      <c r="N31" s="55">
        <f t="shared" si="10"/>
        <v>-202.75</v>
      </c>
    </row>
    <row r="32" spans="1:14" ht="18.75" customHeight="1">
      <c r="A32" s="3" t="s">
        <v>28</v>
      </c>
      <c r="B32" s="37">
        <f t="shared" si="2"/>
        <v>6093800</v>
      </c>
      <c r="C32" s="27">
        <f t="shared" si="3"/>
        <v>3278000</v>
      </c>
      <c r="D32" s="48">
        <f t="shared" si="7"/>
        <v>-2815800</v>
      </c>
      <c r="E32" s="9">
        <f t="shared" si="0"/>
        <v>880</v>
      </c>
      <c r="F32" s="10">
        <f t="shared" si="1"/>
        <v>510</v>
      </c>
      <c r="G32" s="65">
        <f t="shared" si="8"/>
        <v>-370</v>
      </c>
      <c r="H32" s="34">
        <f t="shared" si="4"/>
        <v>548500</v>
      </c>
      <c r="I32" s="10">
        <f t="shared" si="5"/>
        <v>295000</v>
      </c>
      <c r="J32" s="65">
        <f t="shared" si="9"/>
        <v>-253500</v>
      </c>
      <c r="K32" s="9">
        <v>576</v>
      </c>
      <c r="L32" s="11">
        <v>448</v>
      </c>
      <c r="M32" s="11">
        <f t="shared" si="6"/>
        <v>336</v>
      </c>
      <c r="N32" s="55">
        <f t="shared" si="10"/>
        <v>-240</v>
      </c>
    </row>
    <row r="33" spans="1:14" ht="18.75" customHeight="1">
      <c r="A33" s="3" t="s">
        <v>29</v>
      </c>
      <c r="B33" s="37">
        <f t="shared" si="2"/>
        <v>4454000</v>
      </c>
      <c r="C33" s="27">
        <f t="shared" si="3"/>
        <v>2253700</v>
      </c>
      <c r="D33" s="48">
        <f t="shared" si="7"/>
        <v>-2200300</v>
      </c>
      <c r="E33" s="9">
        <f t="shared" si="0"/>
        <v>640</v>
      </c>
      <c r="F33" s="10">
        <f t="shared" si="1"/>
        <v>350</v>
      </c>
      <c r="G33" s="65">
        <f t="shared" si="8"/>
        <v>-290</v>
      </c>
      <c r="H33" s="34">
        <f t="shared" si="4"/>
        <v>400900</v>
      </c>
      <c r="I33" s="10">
        <f t="shared" si="5"/>
        <v>202800</v>
      </c>
      <c r="J33" s="65">
        <f t="shared" si="9"/>
        <v>-198100</v>
      </c>
      <c r="K33" s="9">
        <v>421</v>
      </c>
      <c r="L33" s="11">
        <v>308</v>
      </c>
      <c r="M33" s="11">
        <f t="shared" si="6"/>
        <v>231</v>
      </c>
      <c r="N33" s="55">
        <f t="shared" si="10"/>
        <v>-190</v>
      </c>
    </row>
    <row r="34" spans="1:14" ht="18.75" customHeight="1">
      <c r="A34" s="3" t="s">
        <v>30</v>
      </c>
      <c r="B34" s="37">
        <f t="shared" si="2"/>
        <v>4189500</v>
      </c>
      <c r="C34" s="27">
        <f t="shared" si="3"/>
        <v>2173200</v>
      </c>
      <c r="D34" s="48">
        <f t="shared" si="7"/>
        <v>-2016300</v>
      </c>
      <c r="E34" s="9">
        <f t="shared" si="0"/>
        <v>610</v>
      </c>
      <c r="F34" s="10">
        <f t="shared" si="1"/>
        <v>340</v>
      </c>
      <c r="G34" s="65">
        <f t="shared" si="8"/>
        <v>-270</v>
      </c>
      <c r="H34" s="34">
        <f t="shared" si="4"/>
        <v>377100</v>
      </c>
      <c r="I34" s="10">
        <f t="shared" si="5"/>
        <v>195600</v>
      </c>
      <c r="J34" s="65">
        <f t="shared" si="9"/>
        <v>-181500</v>
      </c>
      <c r="K34" s="9">
        <v>396</v>
      </c>
      <c r="L34" s="11">
        <v>297</v>
      </c>
      <c r="M34" s="11">
        <f t="shared" si="6"/>
        <v>222.75</v>
      </c>
      <c r="N34" s="55">
        <f t="shared" si="10"/>
        <v>-173.25</v>
      </c>
    </row>
    <row r="35" spans="1:14" ht="18.75" customHeight="1">
      <c r="A35" s="3" t="s">
        <v>31</v>
      </c>
      <c r="B35" s="37">
        <f t="shared" si="2"/>
        <v>23655800</v>
      </c>
      <c r="C35" s="27">
        <f t="shared" si="3"/>
        <v>12453700</v>
      </c>
      <c r="D35" s="48">
        <f t="shared" si="7"/>
        <v>-11202100</v>
      </c>
      <c r="E35" s="9">
        <f t="shared" si="0"/>
        <v>3420</v>
      </c>
      <c r="F35" s="10">
        <f t="shared" si="1"/>
        <v>1950</v>
      </c>
      <c r="G35" s="65">
        <f t="shared" si="8"/>
        <v>-1470</v>
      </c>
      <c r="H35" s="34">
        <f t="shared" si="4"/>
        <v>2129400</v>
      </c>
      <c r="I35" s="10">
        <f t="shared" si="5"/>
        <v>1120800</v>
      </c>
      <c r="J35" s="65">
        <f t="shared" si="9"/>
        <v>-1008600</v>
      </c>
      <c r="K35" s="9">
        <v>2236</v>
      </c>
      <c r="L35" s="11">
        <v>1702</v>
      </c>
      <c r="M35" s="11">
        <f t="shared" si="6"/>
        <v>1276.5</v>
      </c>
      <c r="N35" s="55">
        <f t="shared" si="10"/>
        <v>-959.5</v>
      </c>
    </row>
    <row r="36" spans="1:14" ht="18.75" customHeight="1">
      <c r="A36" s="3" t="s">
        <v>32</v>
      </c>
      <c r="B36" s="37">
        <f t="shared" si="2"/>
        <v>4633800</v>
      </c>
      <c r="C36" s="27">
        <f t="shared" si="3"/>
        <v>2685400</v>
      </c>
      <c r="D36" s="48">
        <f t="shared" si="7"/>
        <v>-1948400</v>
      </c>
      <c r="E36" s="9">
        <f t="shared" si="0"/>
        <v>670</v>
      </c>
      <c r="F36" s="10">
        <f t="shared" si="1"/>
        <v>420</v>
      </c>
      <c r="G36" s="65">
        <f t="shared" si="8"/>
        <v>-250</v>
      </c>
      <c r="H36" s="34">
        <f t="shared" si="4"/>
        <v>417100</v>
      </c>
      <c r="I36" s="10">
        <f t="shared" si="5"/>
        <v>241700</v>
      </c>
      <c r="J36" s="65">
        <f t="shared" si="9"/>
        <v>-175400</v>
      </c>
      <c r="K36" s="9">
        <v>438</v>
      </c>
      <c r="L36" s="11">
        <v>367</v>
      </c>
      <c r="M36" s="11">
        <f t="shared" si="6"/>
        <v>275.25</v>
      </c>
      <c r="N36" s="55">
        <f t="shared" si="10"/>
        <v>-162.75</v>
      </c>
    </row>
    <row r="37" spans="1:14" ht="18.75" customHeight="1">
      <c r="A37" s="3" t="s">
        <v>33</v>
      </c>
      <c r="B37" s="37">
        <f t="shared" si="2"/>
        <v>53193800</v>
      </c>
      <c r="C37" s="27">
        <f t="shared" si="3"/>
        <v>29100000</v>
      </c>
      <c r="D37" s="48">
        <f t="shared" si="7"/>
        <v>-24093800</v>
      </c>
      <c r="E37" s="9">
        <f aca="true" t="shared" si="11" ref="E37:E55">ROUND(K37*1.53,-1)</f>
        <v>7690</v>
      </c>
      <c r="F37" s="10">
        <f aca="true" t="shared" si="12" ref="F37:F55">ROUND(M37*1.53,-1)</f>
        <v>4560</v>
      </c>
      <c r="G37" s="65">
        <f t="shared" si="8"/>
        <v>-3130</v>
      </c>
      <c r="H37" s="34">
        <f t="shared" si="4"/>
        <v>4788200</v>
      </c>
      <c r="I37" s="10">
        <f t="shared" si="5"/>
        <v>2619000</v>
      </c>
      <c r="J37" s="65">
        <f t="shared" si="9"/>
        <v>-2169200</v>
      </c>
      <c r="K37" s="9">
        <v>5028</v>
      </c>
      <c r="L37" s="11">
        <v>3977</v>
      </c>
      <c r="M37" s="11">
        <f t="shared" si="6"/>
        <v>2982.75</v>
      </c>
      <c r="N37" s="55">
        <f t="shared" si="10"/>
        <v>-2045.25</v>
      </c>
    </row>
    <row r="38" spans="1:14" ht="18.75" customHeight="1">
      <c r="A38" s="3" t="s">
        <v>34</v>
      </c>
      <c r="B38" s="37">
        <f t="shared" si="2"/>
        <v>22090000</v>
      </c>
      <c r="C38" s="27">
        <f t="shared" si="3"/>
        <v>11531700</v>
      </c>
      <c r="D38" s="48">
        <f t="shared" si="7"/>
        <v>-10558300</v>
      </c>
      <c r="E38" s="9">
        <f t="shared" si="11"/>
        <v>3190</v>
      </c>
      <c r="F38" s="10">
        <f t="shared" si="12"/>
        <v>1810</v>
      </c>
      <c r="G38" s="65">
        <f t="shared" si="8"/>
        <v>-1380</v>
      </c>
      <c r="H38" s="34">
        <f t="shared" si="4"/>
        <v>1988400</v>
      </c>
      <c r="I38" s="10">
        <f t="shared" si="5"/>
        <v>1037900</v>
      </c>
      <c r="J38" s="65">
        <f t="shared" si="9"/>
        <v>-950500</v>
      </c>
      <c r="K38" s="9">
        <v>2088</v>
      </c>
      <c r="L38" s="11">
        <v>1576</v>
      </c>
      <c r="M38" s="11">
        <f t="shared" si="6"/>
        <v>1182</v>
      </c>
      <c r="N38" s="55">
        <f t="shared" si="10"/>
        <v>-906</v>
      </c>
    </row>
    <row r="39" spans="1:14" ht="18.75" customHeight="1">
      <c r="A39" s="3" t="s">
        <v>35</v>
      </c>
      <c r="B39" s="37">
        <f t="shared" si="2"/>
        <v>5014700</v>
      </c>
      <c r="C39" s="27">
        <f t="shared" si="3"/>
        <v>2641500</v>
      </c>
      <c r="D39" s="48">
        <f t="shared" si="7"/>
        <v>-2373200</v>
      </c>
      <c r="E39" s="9">
        <f t="shared" si="11"/>
        <v>730</v>
      </c>
      <c r="F39" s="10">
        <f t="shared" si="12"/>
        <v>410</v>
      </c>
      <c r="G39" s="65">
        <f t="shared" si="8"/>
        <v>-320</v>
      </c>
      <c r="H39" s="34">
        <f t="shared" si="4"/>
        <v>451400</v>
      </c>
      <c r="I39" s="10">
        <f t="shared" si="5"/>
        <v>237700</v>
      </c>
      <c r="J39" s="65">
        <f t="shared" si="9"/>
        <v>-213700</v>
      </c>
      <c r="K39" s="9">
        <v>474</v>
      </c>
      <c r="L39" s="11">
        <v>361</v>
      </c>
      <c r="M39" s="11">
        <f t="shared" si="6"/>
        <v>270.75</v>
      </c>
      <c r="N39" s="55">
        <f t="shared" si="10"/>
        <v>-203.25</v>
      </c>
    </row>
    <row r="40" spans="1:14" ht="18.75" customHeight="1">
      <c r="A40" s="3" t="s">
        <v>36</v>
      </c>
      <c r="B40" s="37">
        <f t="shared" si="2"/>
        <v>36160800</v>
      </c>
      <c r="C40" s="27">
        <f t="shared" si="3"/>
        <v>19214600</v>
      </c>
      <c r="D40" s="48">
        <f t="shared" si="7"/>
        <v>-16946200</v>
      </c>
      <c r="E40" s="9">
        <f t="shared" si="11"/>
        <v>5230</v>
      </c>
      <c r="F40" s="10">
        <f t="shared" si="12"/>
        <v>3010</v>
      </c>
      <c r="G40" s="65">
        <f t="shared" si="8"/>
        <v>-2220</v>
      </c>
      <c r="H40" s="34">
        <f t="shared" si="4"/>
        <v>3255000</v>
      </c>
      <c r="I40" s="10">
        <f t="shared" si="5"/>
        <v>1729300</v>
      </c>
      <c r="J40" s="65">
        <f t="shared" si="9"/>
        <v>-1525700</v>
      </c>
      <c r="K40" s="9">
        <v>3418</v>
      </c>
      <c r="L40" s="11">
        <v>2626</v>
      </c>
      <c r="M40" s="11">
        <f t="shared" si="6"/>
        <v>1969.5</v>
      </c>
      <c r="N40" s="55">
        <f t="shared" si="10"/>
        <v>-1448.5</v>
      </c>
    </row>
    <row r="41" spans="1:14" ht="18.75" customHeight="1">
      <c r="A41" s="3" t="s">
        <v>37</v>
      </c>
      <c r="B41" s="37">
        <f t="shared" si="2"/>
        <v>11849100</v>
      </c>
      <c r="C41" s="27">
        <f t="shared" si="3"/>
        <v>7039000</v>
      </c>
      <c r="D41" s="48">
        <f t="shared" si="7"/>
        <v>-4810100</v>
      </c>
      <c r="E41" s="9">
        <f t="shared" si="11"/>
        <v>1710</v>
      </c>
      <c r="F41" s="10">
        <f t="shared" si="12"/>
        <v>1100</v>
      </c>
      <c r="G41" s="65">
        <f t="shared" si="8"/>
        <v>-610</v>
      </c>
      <c r="H41" s="34">
        <f t="shared" si="4"/>
        <v>1066600</v>
      </c>
      <c r="I41" s="10">
        <f t="shared" si="5"/>
        <v>633500</v>
      </c>
      <c r="J41" s="65">
        <f t="shared" si="9"/>
        <v>-433100</v>
      </c>
      <c r="K41" s="9">
        <v>1120</v>
      </c>
      <c r="L41" s="11">
        <v>962</v>
      </c>
      <c r="M41" s="11">
        <f t="shared" si="6"/>
        <v>721.5</v>
      </c>
      <c r="N41" s="55">
        <f t="shared" si="10"/>
        <v>-398.5</v>
      </c>
    </row>
    <row r="42" spans="1:14" ht="18.75" customHeight="1">
      <c r="A42" s="3" t="s">
        <v>38</v>
      </c>
      <c r="B42" s="37">
        <f t="shared" si="2"/>
        <v>11637500</v>
      </c>
      <c r="C42" s="27">
        <f t="shared" si="3"/>
        <v>6475600</v>
      </c>
      <c r="D42" s="48">
        <f t="shared" si="7"/>
        <v>-5161900</v>
      </c>
      <c r="E42" s="9">
        <f t="shared" si="11"/>
        <v>1680</v>
      </c>
      <c r="F42" s="10">
        <f t="shared" si="12"/>
        <v>1020</v>
      </c>
      <c r="G42" s="65">
        <f t="shared" si="8"/>
        <v>-660</v>
      </c>
      <c r="H42" s="34">
        <f t="shared" si="4"/>
        <v>1047500</v>
      </c>
      <c r="I42" s="10">
        <f t="shared" si="5"/>
        <v>582800</v>
      </c>
      <c r="J42" s="65">
        <f t="shared" si="9"/>
        <v>-464700</v>
      </c>
      <c r="K42" s="9">
        <v>1100</v>
      </c>
      <c r="L42" s="11">
        <v>885</v>
      </c>
      <c r="M42" s="11">
        <f t="shared" si="6"/>
        <v>663.75</v>
      </c>
      <c r="N42" s="55">
        <f t="shared" si="10"/>
        <v>-436.25</v>
      </c>
    </row>
    <row r="43" spans="1:14" ht="18.75" customHeight="1">
      <c r="A43" s="3" t="s">
        <v>39</v>
      </c>
      <c r="B43" s="37">
        <f t="shared" si="2"/>
        <v>40720600</v>
      </c>
      <c r="C43" s="27">
        <f t="shared" si="3"/>
        <v>23773200</v>
      </c>
      <c r="D43" s="48">
        <f t="shared" si="7"/>
        <v>-16947400</v>
      </c>
      <c r="E43" s="9">
        <f t="shared" si="11"/>
        <v>5890</v>
      </c>
      <c r="F43" s="10">
        <f t="shared" si="12"/>
        <v>3730</v>
      </c>
      <c r="G43" s="65">
        <f t="shared" si="8"/>
        <v>-2160</v>
      </c>
      <c r="H43" s="34">
        <f t="shared" si="4"/>
        <v>3665400</v>
      </c>
      <c r="I43" s="10">
        <f t="shared" si="5"/>
        <v>2139600</v>
      </c>
      <c r="J43" s="65">
        <f t="shared" si="9"/>
        <v>-1525800</v>
      </c>
      <c r="K43" s="9">
        <v>3849</v>
      </c>
      <c r="L43" s="11">
        <v>3249</v>
      </c>
      <c r="M43" s="11">
        <f t="shared" si="6"/>
        <v>2436.75</v>
      </c>
      <c r="N43" s="55">
        <f t="shared" si="10"/>
        <v>-1412.25</v>
      </c>
    </row>
    <row r="44" spans="1:14" ht="18.75" customHeight="1">
      <c r="A44" s="3" t="s">
        <v>40</v>
      </c>
      <c r="B44" s="37">
        <f t="shared" si="2"/>
        <v>3734600</v>
      </c>
      <c r="C44" s="27">
        <f t="shared" si="3"/>
        <v>2341500</v>
      </c>
      <c r="D44" s="48">
        <f t="shared" si="7"/>
        <v>-1393100</v>
      </c>
      <c r="E44" s="9">
        <f t="shared" si="11"/>
        <v>540</v>
      </c>
      <c r="F44" s="10">
        <f t="shared" si="12"/>
        <v>370</v>
      </c>
      <c r="G44" s="65">
        <f t="shared" si="8"/>
        <v>-170</v>
      </c>
      <c r="H44" s="34">
        <f t="shared" si="4"/>
        <v>336200</v>
      </c>
      <c r="I44" s="10">
        <f t="shared" si="5"/>
        <v>210700</v>
      </c>
      <c r="J44" s="65">
        <f t="shared" si="9"/>
        <v>-125500</v>
      </c>
      <c r="K44" s="9">
        <v>353</v>
      </c>
      <c r="L44" s="11">
        <v>320</v>
      </c>
      <c r="M44" s="11">
        <f t="shared" si="6"/>
        <v>240</v>
      </c>
      <c r="N44" s="55">
        <f t="shared" si="10"/>
        <v>-113</v>
      </c>
    </row>
    <row r="45" spans="1:14" ht="18.75" customHeight="1">
      <c r="A45" s="3" t="s">
        <v>41</v>
      </c>
      <c r="B45" s="37">
        <f t="shared" si="2"/>
        <v>11468200</v>
      </c>
      <c r="C45" s="27">
        <f t="shared" si="3"/>
        <v>6036600</v>
      </c>
      <c r="D45" s="48">
        <f t="shared" si="7"/>
        <v>-5431600</v>
      </c>
      <c r="E45" s="9">
        <f t="shared" si="11"/>
        <v>1660</v>
      </c>
      <c r="F45" s="10">
        <f t="shared" si="12"/>
        <v>950</v>
      </c>
      <c r="G45" s="65">
        <f t="shared" si="8"/>
        <v>-710</v>
      </c>
      <c r="H45" s="34">
        <f t="shared" si="4"/>
        <v>1032300</v>
      </c>
      <c r="I45" s="10">
        <f t="shared" si="5"/>
        <v>543300</v>
      </c>
      <c r="J45" s="65">
        <f t="shared" si="9"/>
        <v>-489000</v>
      </c>
      <c r="K45" s="9">
        <v>1084</v>
      </c>
      <c r="L45" s="11">
        <v>825</v>
      </c>
      <c r="M45" s="11">
        <f t="shared" si="6"/>
        <v>618.75</v>
      </c>
      <c r="N45" s="55">
        <f t="shared" si="10"/>
        <v>-465.25</v>
      </c>
    </row>
    <row r="46" spans="1:14" ht="18.75" customHeight="1">
      <c r="A46" s="3" t="s">
        <v>42</v>
      </c>
      <c r="B46" s="37">
        <f t="shared" si="2"/>
        <v>5903400</v>
      </c>
      <c r="C46" s="27">
        <f t="shared" si="3"/>
        <v>3109800</v>
      </c>
      <c r="D46" s="48">
        <f t="shared" si="7"/>
        <v>-2793600</v>
      </c>
      <c r="E46" s="9">
        <f t="shared" si="11"/>
        <v>850</v>
      </c>
      <c r="F46" s="10">
        <f t="shared" si="12"/>
        <v>490</v>
      </c>
      <c r="G46" s="65">
        <f t="shared" si="8"/>
        <v>-360</v>
      </c>
      <c r="H46" s="34">
        <f t="shared" si="4"/>
        <v>531400</v>
      </c>
      <c r="I46" s="10">
        <f t="shared" si="5"/>
        <v>279900</v>
      </c>
      <c r="J46" s="65">
        <f t="shared" si="9"/>
        <v>-251500</v>
      </c>
      <c r="K46" s="9">
        <v>558</v>
      </c>
      <c r="L46" s="11">
        <v>425</v>
      </c>
      <c r="M46" s="11">
        <f t="shared" si="6"/>
        <v>318.75</v>
      </c>
      <c r="N46" s="55">
        <f t="shared" si="10"/>
        <v>-239.25</v>
      </c>
    </row>
    <row r="47" spans="1:14" ht="18.75" customHeight="1">
      <c r="A47" s="3" t="s">
        <v>43</v>
      </c>
      <c r="B47" s="37">
        <f t="shared" si="2"/>
        <v>15414400</v>
      </c>
      <c r="C47" s="27">
        <f t="shared" si="3"/>
        <v>8992700</v>
      </c>
      <c r="D47" s="48">
        <f t="shared" si="7"/>
        <v>-6421700</v>
      </c>
      <c r="E47" s="9">
        <f t="shared" si="11"/>
        <v>2230</v>
      </c>
      <c r="F47" s="10">
        <f t="shared" si="12"/>
        <v>1410</v>
      </c>
      <c r="G47" s="65">
        <f t="shared" si="8"/>
        <v>-820</v>
      </c>
      <c r="H47" s="34">
        <f t="shared" si="4"/>
        <v>1387500</v>
      </c>
      <c r="I47" s="10">
        <f t="shared" si="5"/>
        <v>809300</v>
      </c>
      <c r="J47" s="65">
        <f t="shared" si="9"/>
        <v>-578200</v>
      </c>
      <c r="K47" s="9">
        <v>1457</v>
      </c>
      <c r="L47" s="11">
        <v>1229</v>
      </c>
      <c r="M47" s="11">
        <f t="shared" si="6"/>
        <v>921.75</v>
      </c>
      <c r="N47" s="55">
        <f t="shared" si="10"/>
        <v>-535.25</v>
      </c>
    </row>
    <row r="48" spans="1:14" ht="18.75" customHeight="1">
      <c r="A48" s="3" t="s">
        <v>44</v>
      </c>
      <c r="B48" s="37">
        <f t="shared" si="2"/>
        <v>47607900</v>
      </c>
      <c r="C48" s="27">
        <f t="shared" si="3"/>
        <v>24439000</v>
      </c>
      <c r="D48" s="48">
        <f t="shared" si="7"/>
        <v>-23168900</v>
      </c>
      <c r="E48" s="9">
        <f t="shared" si="11"/>
        <v>6890</v>
      </c>
      <c r="F48" s="10">
        <f t="shared" si="12"/>
        <v>3830</v>
      </c>
      <c r="G48" s="65">
        <f t="shared" si="8"/>
        <v>-3060</v>
      </c>
      <c r="H48" s="34">
        <f t="shared" si="4"/>
        <v>4285400</v>
      </c>
      <c r="I48" s="10">
        <f t="shared" si="5"/>
        <v>2199500</v>
      </c>
      <c r="J48" s="65">
        <f t="shared" si="9"/>
        <v>-2085900</v>
      </c>
      <c r="K48" s="9">
        <v>4500</v>
      </c>
      <c r="L48" s="11">
        <v>3340</v>
      </c>
      <c r="M48" s="11">
        <f t="shared" si="6"/>
        <v>2505</v>
      </c>
      <c r="N48" s="55">
        <f t="shared" si="10"/>
        <v>-1995</v>
      </c>
    </row>
    <row r="49" spans="1:14" ht="18.75" customHeight="1">
      <c r="A49" s="3" t="s">
        <v>45</v>
      </c>
      <c r="B49" s="37">
        <f t="shared" si="2"/>
        <v>5765800</v>
      </c>
      <c r="C49" s="27">
        <f t="shared" si="3"/>
        <v>2934100</v>
      </c>
      <c r="D49" s="48">
        <f t="shared" si="7"/>
        <v>-2831700</v>
      </c>
      <c r="E49" s="9">
        <f t="shared" si="11"/>
        <v>830</v>
      </c>
      <c r="F49" s="10">
        <f t="shared" si="12"/>
        <v>460</v>
      </c>
      <c r="G49" s="65">
        <f t="shared" si="8"/>
        <v>-370</v>
      </c>
      <c r="H49" s="34">
        <f t="shared" si="4"/>
        <v>519000</v>
      </c>
      <c r="I49" s="10">
        <f t="shared" si="5"/>
        <v>264100</v>
      </c>
      <c r="J49" s="65">
        <f t="shared" si="9"/>
        <v>-254900</v>
      </c>
      <c r="K49" s="9">
        <v>545</v>
      </c>
      <c r="L49" s="11">
        <v>401</v>
      </c>
      <c r="M49" s="11">
        <f t="shared" si="6"/>
        <v>300.75</v>
      </c>
      <c r="N49" s="55">
        <f t="shared" si="10"/>
        <v>-244.25</v>
      </c>
    </row>
    <row r="50" spans="1:14" ht="18.75" customHeight="1">
      <c r="A50" s="3" t="s">
        <v>46</v>
      </c>
      <c r="B50" s="37">
        <f t="shared" si="2"/>
        <v>4305900</v>
      </c>
      <c r="C50" s="27">
        <f t="shared" si="3"/>
        <v>2414600</v>
      </c>
      <c r="D50" s="48">
        <f t="shared" si="7"/>
        <v>-1891300</v>
      </c>
      <c r="E50" s="9">
        <f t="shared" si="11"/>
        <v>620</v>
      </c>
      <c r="F50" s="10">
        <f t="shared" si="12"/>
        <v>380</v>
      </c>
      <c r="G50" s="65">
        <f t="shared" si="8"/>
        <v>-240</v>
      </c>
      <c r="H50" s="34">
        <f t="shared" si="4"/>
        <v>387600</v>
      </c>
      <c r="I50" s="10">
        <f t="shared" si="5"/>
        <v>217300</v>
      </c>
      <c r="J50" s="65">
        <f t="shared" si="9"/>
        <v>-170300</v>
      </c>
      <c r="K50" s="9">
        <v>407</v>
      </c>
      <c r="L50" s="11">
        <v>330</v>
      </c>
      <c r="M50" s="11">
        <f t="shared" si="6"/>
        <v>247.5</v>
      </c>
      <c r="N50" s="55">
        <f t="shared" si="10"/>
        <v>-159.5</v>
      </c>
    </row>
    <row r="51" spans="1:14" ht="18.75" customHeight="1">
      <c r="A51" s="3" t="s">
        <v>47</v>
      </c>
      <c r="B51" s="37">
        <f t="shared" si="2"/>
        <v>18493000</v>
      </c>
      <c r="C51" s="27">
        <f t="shared" si="3"/>
        <v>9351200</v>
      </c>
      <c r="D51" s="48">
        <f t="shared" si="7"/>
        <v>-9141800</v>
      </c>
      <c r="E51" s="9">
        <f t="shared" si="11"/>
        <v>2670</v>
      </c>
      <c r="F51" s="10">
        <f t="shared" si="12"/>
        <v>1470</v>
      </c>
      <c r="G51" s="65">
        <f t="shared" si="8"/>
        <v>-1200</v>
      </c>
      <c r="H51" s="34">
        <f t="shared" si="4"/>
        <v>1664600</v>
      </c>
      <c r="I51" s="10">
        <f t="shared" si="5"/>
        <v>841600</v>
      </c>
      <c r="J51" s="65">
        <f t="shared" si="9"/>
        <v>-823000</v>
      </c>
      <c r="K51" s="9">
        <v>1748</v>
      </c>
      <c r="L51" s="11">
        <v>1278</v>
      </c>
      <c r="M51" s="11">
        <f t="shared" si="6"/>
        <v>958.5</v>
      </c>
      <c r="N51" s="55">
        <f t="shared" si="10"/>
        <v>-789.5</v>
      </c>
    </row>
    <row r="52" spans="1:14" ht="18.75" customHeight="1">
      <c r="A52" s="3" t="s">
        <v>48</v>
      </c>
      <c r="B52" s="37">
        <f t="shared" si="2"/>
        <v>12473300</v>
      </c>
      <c r="C52" s="27">
        <f t="shared" si="3"/>
        <v>6519500</v>
      </c>
      <c r="D52" s="48">
        <f t="shared" si="7"/>
        <v>-5953800</v>
      </c>
      <c r="E52" s="9">
        <f t="shared" si="11"/>
        <v>1800</v>
      </c>
      <c r="F52" s="10">
        <f t="shared" si="12"/>
        <v>1020</v>
      </c>
      <c r="G52" s="65">
        <f t="shared" si="8"/>
        <v>-780</v>
      </c>
      <c r="H52" s="34">
        <f t="shared" si="4"/>
        <v>1122800</v>
      </c>
      <c r="I52" s="10">
        <f t="shared" si="5"/>
        <v>586800</v>
      </c>
      <c r="J52" s="65">
        <f t="shared" si="9"/>
        <v>-536000</v>
      </c>
      <c r="K52" s="9">
        <v>1179</v>
      </c>
      <c r="L52" s="11">
        <v>891</v>
      </c>
      <c r="M52" s="11">
        <f t="shared" si="6"/>
        <v>668.25</v>
      </c>
      <c r="N52" s="55">
        <f t="shared" si="10"/>
        <v>-510.75</v>
      </c>
    </row>
    <row r="53" spans="1:14" ht="18.75" customHeight="1">
      <c r="A53" s="3" t="s">
        <v>49</v>
      </c>
      <c r="B53" s="37">
        <f t="shared" si="2"/>
        <v>9098400</v>
      </c>
      <c r="C53" s="27">
        <f t="shared" si="3"/>
        <v>4953700</v>
      </c>
      <c r="D53" s="48">
        <f t="shared" si="7"/>
        <v>-4144700</v>
      </c>
      <c r="E53" s="9">
        <f t="shared" si="11"/>
        <v>1320</v>
      </c>
      <c r="F53" s="10">
        <f t="shared" si="12"/>
        <v>780</v>
      </c>
      <c r="G53" s="65">
        <f t="shared" si="8"/>
        <v>-540</v>
      </c>
      <c r="H53" s="34">
        <f t="shared" si="4"/>
        <v>819000</v>
      </c>
      <c r="I53" s="10">
        <f t="shared" si="5"/>
        <v>445800</v>
      </c>
      <c r="J53" s="65">
        <f t="shared" si="9"/>
        <v>-373200</v>
      </c>
      <c r="K53" s="9">
        <v>860</v>
      </c>
      <c r="L53" s="11">
        <v>677</v>
      </c>
      <c r="M53" s="11">
        <f t="shared" si="6"/>
        <v>507.75</v>
      </c>
      <c r="N53" s="55">
        <f t="shared" si="10"/>
        <v>-352.25</v>
      </c>
    </row>
    <row r="54" spans="1:14" ht="18.75" customHeight="1">
      <c r="A54" s="3" t="s">
        <v>50</v>
      </c>
      <c r="B54" s="37">
        <f t="shared" si="2"/>
        <v>20450200</v>
      </c>
      <c r="C54" s="27">
        <f t="shared" si="3"/>
        <v>11290200</v>
      </c>
      <c r="D54" s="48">
        <f t="shared" si="7"/>
        <v>-9160000</v>
      </c>
      <c r="E54" s="9">
        <f t="shared" si="11"/>
        <v>2960</v>
      </c>
      <c r="F54" s="10">
        <f t="shared" si="12"/>
        <v>1770</v>
      </c>
      <c r="G54" s="65">
        <f t="shared" si="8"/>
        <v>-1190</v>
      </c>
      <c r="H54" s="34">
        <f t="shared" si="4"/>
        <v>1840800</v>
      </c>
      <c r="I54" s="10">
        <f t="shared" si="5"/>
        <v>1016100</v>
      </c>
      <c r="J54" s="65">
        <f t="shared" si="9"/>
        <v>-824700</v>
      </c>
      <c r="K54" s="9">
        <v>1933</v>
      </c>
      <c r="L54" s="11">
        <v>1543</v>
      </c>
      <c r="M54" s="11">
        <f t="shared" si="6"/>
        <v>1157.25</v>
      </c>
      <c r="N54" s="55">
        <f t="shared" si="10"/>
        <v>-775.75</v>
      </c>
    </row>
    <row r="55" spans="1:14" ht="18.75" customHeight="1" thickBot="1">
      <c r="A55" s="4" t="s">
        <v>51</v>
      </c>
      <c r="B55" s="38">
        <f t="shared" si="2"/>
        <v>3829800</v>
      </c>
      <c r="C55" s="28">
        <f t="shared" si="3"/>
        <v>2173200</v>
      </c>
      <c r="D55" s="49">
        <f>C55-B55</f>
        <v>-1656600</v>
      </c>
      <c r="E55" s="12">
        <f t="shared" si="11"/>
        <v>550</v>
      </c>
      <c r="F55" s="13">
        <f t="shared" si="12"/>
        <v>340</v>
      </c>
      <c r="G55" s="67">
        <f t="shared" si="8"/>
        <v>-210</v>
      </c>
      <c r="H55" s="35">
        <f t="shared" si="4"/>
        <v>344700</v>
      </c>
      <c r="I55" s="13">
        <f t="shared" si="5"/>
        <v>195600</v>
      </c>
      <c r="J55" s="67">
        <f t="shared" si="9"/>
        <v>-149100</v>
      </c>
      <c r="K55" s="12">
        <v>362</v>
      </c>
      <c r="L55" s="14">
        <v>297</v>
      </c>
      <c r="M55" s="14">
        <f t="shared" si="6"/>
        <v>222.75</v>
      </c>
      <c r="N55" s="56">
        <f t="shared" si="10"/>
        <v>-139.25</v>
      </c>
    </row>
    <row r="56" spans="1:14" s="21" customFormat="1" ht="18.75" customHeight="1" thickBot="1">
      <c r="A56" s="62"/>
      <c r="B56" s="18"/>
      <c r="C56" s="18"/>
      <c r="D56" s="50"/>
      <c r="E56" s="19"/>
      <c r="F56" s="20"/>
      <c r="G56" s="68">
        <f t="shared" si="8"/>
        <v>0</v>
      </c>
      <c r="H56" s="44">
        <f t="shared" si="4"/>
        <v>0</v>
      </c>
      <c r="I56" s="20"/>
      <c r="J56" s="68">
        <f t="shared" si="9"/>
        <v>0</v>
      </c>
      <c r="K56" s="19"/>
      <c r="L56" s="19"/>
      <c r="M56" s="19">
        <f t="shared" si="6"/>
        <v>0</v>
      </c>
      <c r="N56" s="69">
        <f t="shared" si="10"/>
        <v>0</v>
      </c>
    </row>
    <row r="57" spans="1:14" ht="18.75" customHeight="1">
      <c r="A57" s="29" t="s">
        <v>52</v>
      </c>
      <c r="B57" s="36">
        <f t="shared" si="2"/>
        <v>1470600</v>
      </c>
      <c r="C57" s="23">
        <v>1470600</v>
      </c>
      <c r="D57" s="47">
        <f>C57-B57</f>
        <v>0</v>
      </c>
      <c r="E57" s="24">
        <f>ROUND(K57*1.53,-1)</f>
        <v>210</v>
      </c>
      <c r="F57" s="25">
        <f>ROUND(M57*1.53,-1)</f>
        <v>160</v>
      </c>
      <c r="G57" s="64">
        <f t="shared" si="8"/>
        <v>-50</v>
      </c>
      <c r="H57" s="33">
        <f t="shared" si="4"/>
        <v>132400</v>
      </c>
      <c r="I57" s="25">
        <v>132400</v>
      </c>
      <c r="J57" s="64">
        <f t="shared" si="9"/>
        <v>0</v>
      </c>
      <c r="K57" s="24">
        <v>139</v>
      </c>
      <c r="L57" s="26">
        <v>139</v>
      </c>
      <c r="M57" s="26">
        <f t="shared" si="6"/>
        <v>104.25</v>
      </c>
      <c r="N57" s="54">
        <f t="shared" si="10"/>
        <v>-34.75</v>
      </c>
    </row>
    <row r="58" spans="1:14" ht="18.75" customHeight="1">
      <c r="A58" s="30" t="s">
        <v>53</v>
      </c>
      <c r="B58" s="37">
        <f t="shared" si="2"/>
        <v>1470600</v>
      </c>
      <c r="C58" s="27">
        <v>1470600</v>
      </c>
      <c r="D58" s="48">
        <f>C58-B58</f>
        <v>0</v>
      </c>
      <c r="E58" s="9">
        <f>ROUND(K58*1.53,-1)</f>
        <v>210</v>
      </c>
      <c r="F58" s="10">
        <f>ROUND(M58*1.53,-1)</f>
        <v>160</v>
      </c>
      <c r="G58" s="65">
        <f t="shared" si="8"/>
        <v>-50</v>
      </c>
      <c r="H58" s="34">
        <f t="shared" si="4"/>
        <v>132400</v>
      </c>
      <c r="I58" s="10">
        <v>132400</v>
      </c>
      <c r="J58" s="65">
        <f t="shared" si="9"/>
        <v>0</v>
      </c>
      <c r="K58" s="9">
        <v>139</v>
      </c>
      <c r="L58" s="11">
        <v>139</v>
      </c>
      <c r="M58" s="11">
        <f t="shared" si="6"/>
        <v>104.25</v>
      </c>
      <c r="N58" s="55">
        <f t="shared" si="10"/>
        <v>-34.75</v>
      </c>
    </row>
    <row r="59" spans="1:14" ht="18.75" customHeight="1">
      <c r="A59" s="31" t="s">
        <v>56</v>
      </c>
      <c r="B59" s="37">
        <f t="shared" si="2"/>
        <v>486700</v>
      </c>
      <c r="C59" s="27">
        <v>486700</v>
      </c>
      <c r="D59" s="48">
        <f>C59-B59</f>
        <v>0</v>
      </c>
      <c r="E59" s="9">
        <f>ROUND(K59*1.53,-1)</f>
        <v>70</v>
      </c>
      <c r="F59" s="10">
        <f>ROUND(M59*1.53,-1)</f>
        <v>50</v>
      </c>
      <c r="G59" s="65">
        <f t="shared" si="8"/>
        <v>-20</v>
      </c>
      <c r="H59" s="34">
        <f t="shared" si="4"/>
        <v>43800</v>
      </c>
      <c r="I59" s="10">
        <v>43800</v>
      </c>
      <c r="J59" s="65">
        <f t="shared" si="9"/>
        <v>0</v>
      </c>
      <c r="K59" s="9">
        <v>46</v>
      </c>
      <c r="L59" s="11">
        <v>46</v>
      </c>
      <c r="M59" s="11">
        <f t="shared" si="6"/>
        <v>34.5</v>
      </c>
      <c r="N59" s="55">
        <f t="shared" si="10"/>
        <v>-11.5</v>
      </c>
    </row>
    <row r="60" spans="1:14" ht="18.75" customHeight="1">
      <c r="A60" s="30" t="s">
        <v>54</v>
      </c>
      <c r="B60" s="37">
        <f t="shared" si="2"/>
        <v>10791100</v>
      </c>
      <c r="C60" s="27">
        <f t="shared" si="3"/>
        <v>6197600</v>
      </c>
      <c r="D60" s="48">
        <f>C60-B60</f>
        <v>-4593500</v>
      </c>
      <c r="E60" s="9">
        <f>ROUND(K60*1.53,-1)</f>
        <v>1560</v>
      </c>
      <c r="F60" s="10">
        <f>ROUND(M60*1.53,-1)</f>
        <v>970</v>
      </c>
      <c r="G60" s="65">
        <f t="shared" si="8"/>
        <v>-590</v>
      </c>
      <c r="H60" s="34">
        <f t="shared" si="4"/>
        <v>971400</v>
      </c>
      <c r="I60" s="10">
        <f t="shared" si="5"/>
        <v>557800</v>
      </c>
      <c r="J60" s="65">
        <f t="shared" si="9"/>
        <v>-413600</v>
      </c>
      <c r="K60" s="9">
        <v>1020</v>
      </c>
      <c r="L60" s="11">
        <v>847</v>
      </c>
      <c r="M60" s="11">
        <f t="shared" si="6"/>
        <v>635.25</v>
      </c>
      <c r="N60" s="55">
        <f t="shared" si="10"/>
        <v>-384.75</v>
      </c>
    </row>
    <row r="61" spans="1:14" ht="18.75" customHeight="1" thickBot="1">
      <c r="A61" s="32" t="s">
        <v>55</v>
      </c>
      <c r="B61" s="38">
        <f t="shared" si="2"/>
        <v>1470600</v>
      </c>
      <c r="C61" s="28">
        <v>1470600</v>
      </c>
      <c r="D61" s="49">
        <f>C61-B61</f>
        <v>0</v>
      </c>
      <c r="E61" s="12">
        <f>ROUND(K61*1.53,-1)</f>
        <v>210</v>
      </c>
      <c r="F61" s="13">
        <f>ROUND(M61*1.53,-1)</f>
        <v>160</v>
      </c>
      <c r="G61" s="67">
        <f t="shared" si="8"/>
        <v>-50</v>
      </c>
      <c r="H61" s="35">
        <f t="shared" si="4"/>
        <v>132400</v>
      </c>
      <c r="I61" s="13">
        <v>132400</v>
      </c>
      <c r="J61" s="67">
        <f t="shared" si="9"/>
        <v>0</v>
      </c>
      <c r="K61" s="12">
        <v>139</v>
      </c>
      <c r="L61" s="14">
        <v>139</v>
      </c>
      <c r="M61" s="14">
        <f t="shared" si="6"/>
        <v>104.25</v>
      </c>
      <c r="N61" s="56">
        <f t="shared" si="10"/>
        <v>-34.75</v>
      </c>
    </row>
    <row r="62" spans="1:14" s="21" customFormat="1" ht="12.75">
      <c r="A62" s="5"/>
      <c r="B62" s="59"/>
      <c r="C62" s="59"/>
      <c r="D62" s="60"/>
      <c r="E62" s="20"/>
      <c r="F62" s="20"/>
      <c r="G62" s="61"/>
      <c r="H62" s="20"/>
      <c r="I62" s="20"/>
      <c r="J62" s="61"/>
      <c r="K62" s="20"/>
      <c r="L62" s="20"/>
      <c r="M62" s="20"/>
      <c r="N62" s="57"/>
    </row>
    <row r="63" spans="1:14" s="21" customFormat="1" ht="121.5" customHeight="1">
      <c r="A63" s="70" t="s">
        <v>66</v>
      </c>
      <c r="B63" s="71"/>
      <c r="C63" s="71"/>
      <c r="D63" s="71"/>
      <c r="E63" s="71"/>
      <c r="F63" s="71"/>
      <c r="G63" s="71"/>
      <c r="H63" s="71"/>
      <c r="I63" s="71"/>
      <c r="J63" s="71"/>
      <c r="K63" s="71"/>
      <c r="L63" s="71"/>
      <c r="M63" s="71"/>
      <c r="N63" s="71"/>
    </row>
  </sheetData>
  <mergeCells count="7">
    <mergeCell ref="A63:N63"/>
    <mergeCell ref="A1:N1"/>
    <mergeCell ref="A2:A4"/>
    <mergeCell ref="H2:J2"/>
    <mergeCell ref="E2:G2"/>
    <mergeCell ref="B2:D2"/>
    <mergeCell ref="K2:N2"/>
  </mergeCells>
  <printOptions horizontalCentered="1"/>
  <pageMargins left="0" right="0" top="0.39" bottom="0.55" header="0.2" footer="0.31"/>
  <pageSetup fitToHeight="0" horizontalDpi="1200" verticalDpi="1200" orientation="landscape" paperSize="5" scale="83" r:id="rId1"/>
  <headerFooter alignWithMargins="0">
    <oddFooter>&amp;L&amp;"Verdana,Regular"Prepared by Senior Service America, Inc. 4/12/2011.</oddFooter>
  </headerFooter>
  <rowBreaks count="1" manualBreakCount="1">
    <brk id="28" max="12" man="1"/>
  </rowBreaks>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SSAI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kelharam</dc:creator>
  <cp:keywords/>
  <dc:description/>
  <cp:lastModifiedBy>kelharam</cp:lastModifiedBy>
  <cp:lastPrinted>2011-04-14T13:44:30Z</cp:lastPrinted>
  <dcterms:created xsi:type="dcterms:W3CDTF">2011-03-20T20:23:48Z</dcterms:created>
  <dcterms:modified xsi:type="dcterms:W3CDTF">2011-04-27T15:11:47Z</dcterms:modified>
  <cp:category/>
  <cp:version/>
  <cp:contentType/>
  <cp:contentStatus/>
</cp:coreProperties>
</file>